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16. דווח צדדים קשורים\2025\"/>
    </mc:Choice>
  </mc:AlternateContent>
  <xr:revisionPtr revIDLastSave="0" documentId="13_ncr:1_{7539DD17-F85F-4A31-A6ED-CFC495EF3E5D}" xr6:coauthVersionLast="36" xr6:coauthVersionMax="47" xr10:uidLastSave="{00000000-0000-0000-0000-000000000000}"/>
  <bookViews>
    <workbookView xWindow="-120" yWindow="-120" windowWidth="19440" windowHeight="10320" activeTab="1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</workbook>
</file>

<file path=xl/calcChain.xml><?xml version="1.0" encoding="utf-8"?>
<calcChain xmlns="http://schemas.openxmlformats.org/spreadsheetml/2006/main">
  <c r="B34" i="2" l="1"/>
  <c r="C34" i="2"/>
  <c r="D34" i="2"/>
  <c r="B33" i="2" l="1"/>
  <c r="C33" i="2"/>
  <c r="D33" i="2"/>
  <c r="B35" i="2"/>
  <c r="C35" i="2"/>
  <c r="D35" i="2"/>
  <c r="D16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K34" i="3"/>
  <c r="C15" i="2" l="1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14" i="2"/>
  <c r="D15" i="2"/>
  <c r="D14" i="2"/>
  <c r="E36" i="2" l="1"/>
  <c r="F36" i="2"/>
  <c r="G36" i="2"/>
  <c r="J35" i="3" l="1"/>
  <c r="K35" i="3"/>
  <c r="D36" i="2" s="1"/>
  <c r="J36" i="3"/>
  <c r="K36" i="3"/>
  <c r="H36" i="2" l="1"/>
  <c r="I36" i="2" l="1"/>
  <c r="J36" i="2"/>
  <c r="K36" i="2"/>
  <c r="B7" i="7" l="1"/>
  <c r="B8" i="7"/>
  <c r="B6" i="6"/>
  <c r="B7" i="6"/>
  <c r="B3" i="5"/>
  <c r="B4" i="5"/>
  <c r="B4" i="4"/>
  <c r="B5" i="4"/>
  <c r="B3" i="3"/>
  <c r="B4" i="3"/>
  <c r="C14" i="2" l="1"/>
  <c r="C36" i="2" s="1"/>
  <c r="J34" i="3"/>
</calcChain>
</file>

<file path=xl/sharedStrings.xml><?xml version="1.0" encoding="utf-8"?>
<sst xmlns="http://schemas.openxmlformats.org/spreadsheetml/2006/main" count="106" uniqueCount="82">
  <si>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</si>
  <si>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</si>
  <si>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</si>
  <si>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</si>
  <si>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</si>
  <si>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</si>
  <si>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</si>
  <si>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</si>
  <si>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</si>
  <si>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</si>
  <si>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</si>
  <si>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</si>
  <si>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</si>
  <si>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</si>
  <si>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</si>
  <si>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</si>
  <si>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</si>
  <si>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</si>
  <si>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</si>
  <si>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</si>
  <si>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</si>
  <si>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</si>
  <si>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</si>
  <si>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</si>
  <si>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</si>
  <si>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</si>
  <si>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</si>
  <si>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</si>
  <si>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</si>
  <si>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</si>
  <si>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</si>
  <si>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</si>
  <si>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</si>
  <si>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</si>
  <si>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</si>
  <si>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</si>
  <si>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</si>
  <si>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</si>
  <si>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</si>
  <si>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</si>
  <si>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</si>
  <si>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</si>
  <si>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</si>
  <si>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</si>
  <si>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</si>
  <si>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</si>
  <si>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</si>
  <si>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</si>
  <si>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</si>
  <si>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</si>
  <si>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</si>
  <si>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מספר אישור: 313</t>
  </si>
  <si>
    <t>קרן מקפת מרכז לפנסיה ותגמולים אגודה שיתופית בע"מ (בניהול מיוחד)</t>
  </si>
  <si>
    <t>סה"כ</t>
  </si>
  <si>
    <t>נספח 1 - צדדים קשורים- יתרות ועסקאות לשנה המסתיימת  ביום  31/12/2025</t>
  </si>
  <si>
    <t>נספח 2 - צדדים קשורים - יתרות השקעה לשנה המסתיימת ביום  31/12/2025</t>
  </si>
  <si>
    <t xml:space="preserve"> לשנה המסתיימת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</si>
  <si>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</si>
  <si>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31/12/2025</t>
  </si>
  <si>
    <t>נספח 4 - רכישת נייר ערך בהנפקות באמצעות חתם קשור או באמצעות צד קשור ששיווק את ההנפקה לשנה המסתיימת ביום 31/12/2025</t>
  </si>
  <si>
    <t>גפן ניהול עבור מקפת בע"מ מ"ר 0.01 ש"ח</t>
  </si>
  <si>
    <t>GAIA Class A Multifam Prop HON</t>
  </si>
  <si>
    <t>GAIA Class A Multifam Prop HOV</t>
  </si>
  <si>
    <t>Amitim Mak U.S. Real Estate Investments Hon (2014)</t>
  </si>
  <si>
    <t>Makefet Reit LP</t>
  </si>
  <si>
    <t>Amitim Mak U.S. Real Estate Investments Hov LP</t>
  </si>
  <si>
    <t>Herald Square JV LP</t>
  </si>
  <si>
    <t>Makefet Reit LP - CASH</t>
  </si>
  <si>
    <t>GAIA Class A Multifam Prop Accrued Int</t>
  </si>
  <si>
    <t>10S LaSalle Chicago QFPF</t>
  </si>
  <si>
    <t>GAIA GOLD COAST PORTFOLIO</t>
  </si>
  <si>
    <t>MSP PORTFOLIO</t>
  </si>
  <si>
    <t>West Palm Beach Portfolio LP</t>
  </si>
  <si>
    <t>TopMed 680 Chicago</t>
  </si>
  <si>
    <t>TMG Avondale JV, LLC</t>
  </si>
  <si>
    <t>Makefet Texas 12 LP- CASH</t>
  </si>
  <si>
    <t>Thor Gateway 1 and 2 ,LLC</t>
  </si>
  <si>
    <t>10S LaSalle Chicago HON</t>
  </si>
  <si>
    <t>Bloor Islington Place via hon to llc-100%</t>
  </si>
  <si>
    <t>שותפות שיכון ובינוי (כרמלטון + נתיבי הצפון)</t>
  </si>
  <si>
    <t>ATF Thor Trust 3</t>
  </si>
  <si>
    <t>RFM Affordable Housing Fund Co-Investment I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</si>
</sst>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%;\-0.00%;0.00%"/>
    <numFmt numFmtId="166" formatCode="_-&quot;₪&quot;* #,##0_-;\-&quot;₪&quot;* #,##0_-;_-&quot;₪&quot;* &quot;-&quot;_-;_-@_-"/>
    <numFmt numFmtId="167" formatCode="#,##0.0;\-#,##0.0"/>
  </numFmts>
  <fonts count="23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67" fontId="21" fillId="0" borderId="0" applyFill="0" applyBorder="0" applyProtection="0">
      <alignment horizontal="right"/>
    </xf>
    <xf numFmtId="0" fontId="22" fillId="0" borderId="0"/>
  </cellStyleXfs>
  <cellXfs count="11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4" xfId="0" applyFont="1" applyBorder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Border="1"/>
    <xf numFmtId="0" fontId="10" fillId="0" borderId="0" xfId="3" applyFont="1" applyAlignment="1">
      <alignment horizontal="centerContinuous"/>
    </xf>
    <xf numFmtId="4" fontId="14" fillId="0" borderId="13" xfId="0" applyNumberFormat="1" applyFont="1" applyBorder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/>
    <xf numFmtId="4" fontId="14" fillId="0" borderId="5" xfId="0" applyNumberFormat="1" applyFont="1" applyBorder="1"/>
    <xf numFmtId="10" fontId="0" fillId="0" borderId="5" xfId="1" applyNumberFormat="1" applyFont="1" applyFill="1" applyBorder="1"/>
    <xf numFmtId="165" fontId="11" fillId="0" borderId="5" xfId="0" applyNumberFormat="1" applyFont="1" applyBorder="1"/>
    <xf numFmtId="0" fontId="14" fillId="0" borderId="14" xfId="0" applyFont="1" applyBorder="1" applyAlignment="1">
      <alignment horizontal="centerContinuous"/>
    </xf>
    <xf numFmtId="0" fontId="14" fillId="0" borderId="5" xfId="0" applyFont="1" applyBorder="1" applyAlignment="1">
      <alignment horizontal="centerContinuous"/>
    </xf>
    <xf numFmtId="43" fontId="14" fillId="0" borderId="5" xfId="0" applyNumberFormat="1" applyFont="1" applyBorder="1" applyAlignment="1">
      <alignment horizontal="centerContinuous"/>
    </xf>
    <xf numFmtId="43" fontId="14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right" indent="2"/>
    </xf>
    <xf numFmtId="0" fontId="15" fillId="0" borderId="5" xfId="0" applyFont="1" applyBorder="1"/>
    <xf numFmtId="10" fontId="15" fillId="0" borderId="5" xfId="0" applyNumberFormat="1" applyFont="1" applyBorder="1"/>
    <xf numFmtId="0" fontId="7" fillId="0" borderId="0" xfId="0" applyFont="1"/>
    <xf numFmtId="4" fontId="0" fillId="0" borderId="0" xfId="0" applyNumberFormat="1"/>
    <xf numFmtId="10" fontId="15" fillId="0" borderId="0" xfId="0" applyNumberFormat="1" applyFont="1"/>
    <xf numFmtId="10" fontId="0" fillId="0" borderId="0" xfId="1" applyNumberFormat="1" applyFont="1" applyFill="1" applyBorder="1"/>
    <xf numFmtId="0" fontId="14" fillId="0" borderId="1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3" fontId="0" fillId="0" borderId="0" xfId="0" applyNumberFormat="1"/>
    <xf numFmtId="3" fontId="5" fillId="0" borderId="0" xfId="3" applyNumberFormat="1" applyAlignment="1">
      <alignment horizontal="centerContinuous"/>
    </xf>
    <xf numFmtId="3" fontId="10" fillId="0" borderId="5" xfId="0" applyNumberFormat="1" applyFont="1" applyBorder="1" applyAlignment="1">
      <alignment horizontal="center" wrapText="1"/>
    </xf>
    <xf numFmtId="3" fontId="0" fillId="0" borderId="5" xfId="0" applyNumberFormat="1" applyBorder="1"/>
    <xf numFmtId="3" fontId="7" fillId="0" borderId="5" xfId="0" applyNumberFormat="1" applyFont="1" applyBorder="1"/>
    <xf numFmtId="3" fontId="15" fillId="0" borderId="5" xfId="0" applyNumberFormat="1" applyFont="1" applyBorder="1"/>
    <xf numFmtId="3" fontId="15" fillId="0" borderId="0" xfId="0" applyNumberFormat="1" applyFont="1"/>
    <xf numFmtId="3" fontId="10" fillId="0" borderId="0" xfId="4" applyNumberFormat="1" applyFont="1" applyFill="1" applyBorder="1"/>
    <xf numFmtId="3" fontId="13" fillId="0" borderId="0" xfId="4" applyNumberFormat="1" applyFont="1" applyFill="1" applyAlignment="1">
      <alignment horizontal="center"/>
    </xf>
    <xf numFmtId="3" fontId="13" fillId="0" borderId="0" xfId="0" applyNumberFormat="1" applyFont="1" applyAlignment="1">
      <alignment horizontal="center"/>
    </xf>
    <xf numFmtId="3" fontId="14" fillId="0" borderId="13" xfId="0" applyNumberFormat="1" applyFont="1" applyBorder="1"/>
    <xf numFmtId="0" fontId="6" fillId="0" borderId="0" xfId="0" applyFont="1" applyAlignment="1">
      <alignment horizontal="center"/>
    </xf>
    <xf numFmtId="0" fontId="6" fillId="0" borderId="13" xfId="0" applyFont="1" applyBorder="1"/>
    <xf numFmtId="3" fontId="6" fillId="0" borderId="5" xfId="0" applyNumberFormat="1" applyFont="1" applyBorder="1"/>
  </cellXfs>
  <cellStyles count="17">
    <cellStyle name="Comma" xfId="4" builtinId="3"/>
    <cellStyle name="Comma 2" xfId="8" xr:uid="{00000000-0005-0000-0000-000001000000}"/>
    <cellStyle name="Currency [0] _1" xfId="9" xr:uid="{00000000-0005-0000-0000-000002000000}"/>
    <cellStyle name="Hyperlink 2" xfId="10" xr:uid="{00000000-0005-0000-0000-000003000000}"/>
    <cellStyle name="Normal" xfId="0" builtinId="0"/>
    <cellStyle name="Normal 11" xfId="11" xr:uid="{00000000-0005-0000-0000-000005000000}"/>
    <cellStyle name="Normal 2" xfId="5" xr:uid="{00000000-0005-0000-0000-000006000000}"/>
    <cellStyle name="Normal 2 2" xfId="12" xr:uid="{00000000-0005-0000-0000-000007000000}"/>
    <cellStyle name="Normal 3" xfId="13" xr:uid="{00000000-0005-0000-0000-000008000000}"/>
    <cellStyle name="Normal 4" xfId="3" xr:uid="{00000000-0005-0000-0000-000009000000}"/>
    <cellStyle name="Normal 5" xfId="6" xr:uid="{00000000-0005-0000-0000-00000A000000}"/>
    <cellStyle name="Normal 6" xfId="16" xr:uid="{00000000-0005-0000-0000-00003C000000}"/>
    <cellStyle name="Percent" xfId="1" builtinId="5"/>
    <cellStyle name="Percent 2" xfId="14" xr:uid="{00000000-0005-0000-0000-00000C000000}"/>
    <cellStyle name="Text" xfId="15" xr:uid="{00000000-0005-0000-0000-00000D000000}"/>
    <cellStyle name="היפר-קישור" xfId="2" builtinId="8"/>
    <cellStyle name="היפר-קישור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6"/>
  <sheetViews>
    <sheetView showGridLines="0" showZeros="0" rightToLeft="1" topLeftCell="A10" workbookViewId="0">
      <selection activeCell="B33" sqref="B33:D34"/>
    </sheetView>
  </sheetViews>
  <sheetFormatPr defaultRowHeight="14.25"/>
  <cols>
    <col min="1" max="1" width="5.625" bestFit="1" customWidth="1"/>
    <col min="2" max="2" width="45.125" bestFit="1" customWidth="1"/>
    <col min="3" max="3" width="10.875" bestFit="1" customWidth="1"/>
    <col min="4" max="4" width="9.25" customWidth="1"/>
    <col min="5" max="5" width="7.875" bestFit="1" customWidth="1"/>
    <col min="6" max="6" width="9.5" bestFit="1" customWidth="1"/>
    <col min="7" max="7" width="9.875" bestFit="1" customWidth="1"/>
    <col min="8" max="8" width="17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>
      <c r="A2" s="1"/>
    </row>
    <row r="3" spans="1:11">
      <c r="A3" s="1"/>
    </row>
    <row r="5" spans="1:11" ht="15">
      <c r="B5" s="2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1:11">
      <c r="B6" s="73" t="s">
        <v>52</v>
      </c>
      <c r="C6" s="3"/>
      <c r="D6" s="3"/>
      <c r="E6" s="3"/>
      <c r="F6" s="3"/>
      <c r="G6" s="3"/>
      <c r="H6" s="3"/>
      <c r="I6" s="3"/>
      <c r="J6" s="3"/>
      <c r="K6" s="3"/>
    </row>
    <row r="7" spans="1:11" ht="15">
      <c r="B7" s="4" t="s">
        <v>51</v>
      </c>
      <c r="C7" s="3"/>
      <c r="D7" s="3"/>
      <c r="E7" s="3"/>
      <c r="F7" s="3"/>
      <c r="G7" s="3"/>
      <c r="H7" s="3"/>
      <c r="I7" s="3"/>
      <c r="J7" s="3"/>
      <c r="K7" s="3"/>
    </row>
    <row r="8" spans="1:11" ht="15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>
      <c r="B9" s="5"/>
      <c r="C9" s="6"/>
      <c r="D9" s="7"/>
      <c r="E9" s="8"/>
      <c r="F9" s="8"/>
      <c r="G9" s="19"/>
      <c r="H9" s="19"/>
      <c r="I9" s="19"/>
      <c r="J9" s="20"/>
      <c r="K9" s="7"/>
    </row>
    <row r="10" spans="1:11" ht="90">
      <c r="B10" s="96" t="s">
        <v>0</v>
      </c>
      <c r="C10" s="96" t="s">
        <v>1</v>
      </c>
      <c r="D10" s="93" t="s">
        <v>2</v>
      </c>
      <c r="E10" s="94" t="s">
        <v>3</v>
      </c>
      <c r="F10" s="95"/>
      <c r="G10" s="94" t="s">
        <v>10</v>
      </c>
      <c r="H10" s="95"/>
      <c r="I10" s="94" t="s">
        <v>12</v>
      </c>
      <c r="J10" s="95"/>
      <c r="K10" s="96" t="s">
        <v>13</v>
      </c>
    </row>
    <row r="11" spans="1:11" ht="15">
      <c r="B11" s="9"/>
      <c r="C11" s="6" t="s">
        <v>4</v>
      </c>
      <c r="D11" s="10" t="s">
        <v>5</v>
      </c>
      <c r="E11" s="5" t="s">
        <v>6</v>
      </c>
      <c r="F11" s="10" t="s">
        <v>9</v>
      </c>
      <c r="G11" s="6" t="s">
        <v>6</v>
      </c>
      <c r="H11" s="6" t="s">
        <v>9</v>
      </c>
      <c r="I11" s="5" t="s">
        <v>6</v>
      </c>
      <c r="J11" s="10" t="s">
        <v>9</v>
      </c>
      <c r="K11" s="21"/>
    </row>
    <row r="12" spans="1:11" ht="15">
      <c r="B12" s="11"/>
      <c r="C12" s="110"/>
      <c r="D12" s="12"/>
      <c r="E12" s="13" t="s">
        <v>4</v>
      </c>
      <c r="F12" s="18"/>
      <c r="G12" s="13" t="s">
        <v>4</v>
      </c>
      <c r="H12" s="18"/>
      <c r="I12" s="13" t="s">
        <v>4</v>
      </c>
      <c r="J12" s="18"/>
      <c r="K12" s="22" t="s">
        <v>4</v>
      </c>
    </row>
    <row r="13" spans="1:11" ht="15">
      <c r="B13" s="14"/>
      <c r="C13" s="111" t="s">
        <v>7</v>
      </c>
      <c r="D13" s="15"/>
      <c r="E13" s="16" t="s">
        <v>8</v>
      </c>
      <c r="F13" s="17"/>
      <c r="G13" s="16" t="s">
        <v>11</v>
      </c>
      <c r="H13" s="17"/>
      <c r="I13" s="16" t="s">
        <v>14</v>
      </c>
      <c r="J13" s="17"/>
      <c r="K13" s="23" t="s">
        <v>15</v>
      </c>
    </row>
    <row r="14" spans="1:11" ht="15">
      <c r="B14" s="92" t="str">
        <f>'נספח 2'!B12</f>
        <v>גפן ניהול עבור מקפת בע"מ מ"ר 0.01 ש"ח</v>
      </c>
      <c r="C14" s="74">
        <f>'נספח 2'!J12</f>
        <v>1.0000000000000001E-5</v>
      </c>
      <c r="D14" s="79">
        <f>'נספח 2'!K12</f>
        <v>0</v>
      </c>
      <c r="E14" s="16"/>
      <c r="F14" s="17"/>
      <c r="G14" s="78"/>
      <c r="H14" s="81"/>
      <c r="I14" s="16"/>
      <c r="J14" s="17"/>
      <c r="K14" s="23"/>
    </row>
    <row r="15" spans="1:11" ht="15">
      <c r="B15" s="92" t="str">
        <f>'נספח 2'!B13</f>
        <v>GAIA Class A Multifam Prop HON</v>
      </c>
      <c r="C15" s="74">
        <f>'נספח 2'!J13</f>
        <v>4684.4180999999999</v>
      </c>
      <c r="D15" s="79">
        <f>'נספח 2'!K13</f>
        <v>7.7000000000000001E-5</v>
      </c>
      <c r="E15" s="75"/>
      <c r="F15" s="75"/>
      <c r="G15" s="82"/>
      <c r="H15" s="82"/>
      <c r="I15" s="75"/>
      <c r="J15" s="75"/>
      <c r="K15" s="76"/>
    </row>
    <row r="16" spans="1:11" ht="15">
      <c r="B16" s="92" t="str">
        <f>'נספח 2'!B14</f>
        <v>GAIA Class A Multifam Prop HOV</v>
      </c>
      <c r="C16" s="74">
        <f>'נספח 2'!J14</f>
        <v>14537.87673</v>
      </c>
      <c r="D16" s="79">
        <f>'נספח 2'!K14</f>
        <v>2.4000000000000001E-4</v>
      </c>
      <c r="E16" s="75"/>
      <c r="F16" s="75"/>
      <c r="G16" s="82"/>
      <c r="H16" s="82"/>
      <c r="I16" s="75"/>
      <c r="J16" s="75"/>
      <c r="K16" s="76"/>
    </row>
    <row r="17" spans="2:11" ht="15">
      <c r="B17" s="92" t="str">
        <f>'נספח 2'!B15</f>
        <v>Amitim Mak U.S. Real Estate Investments Hon (2014)</v>
      </c>
      <c r="C17" s="74">
        <f>'נספח 2'!J15</f>
        <v>1.4999999999999999E-4</v>
      </c>
      <c r="D17" s="79">
        <f>'נספח 2'!K15</f>
        <v>0</v>
      </c>
      <c r="E17" s="75"/>
      <c r="F17" s="75"/>
      <c r="G17" s="83"/>
      <c r="H17" s="82"/>
      <c r="I17" s="75"/>
      <c r="J17" s="75"/>
      <c r="K17" s="76"/>
    </row>
    <row r="18" spans="2:11" ht="15">
      <c r="B18" s="92" t="str">
        <f>'נספח 2'!B16</f>
        <v>Makefet Reit LP</v>
      </c>
      <c r="C18" s="74">
        <f>'נספח 2'!J16</f>
        <v>3.8999999999999998E-3</v>
      </c>
      <c r="D18" s="79">
        <f>'נספח 2'!K16</f>
        <v>0</v>
      </c>
      <c r="E18" s="75"/>
      <c r="F18" s="75"/>
      <c r="G18" s="82"/>
      <c r="H18" s="82"/>
      <c r="I18" s="75"/>
      <c r="J18" s="75"/>
      <c r="K18" s="76"/>
    </row>
    <row r="19" spans="2:11" ht="15">
      <c r="B19" s="92" t="str">
        <f>'נספח 2'!B17</f>
        <v>Amitim Mak U.S. Real Estate Investments Hov LP</v>
      </c>
      <c r="C19" s="74">
        <f>'נספח 2'!J17</f>
        <v>1.4999999999999999E-4</v>
      </c>
      <c r="D19" s="79">
        <f>'נספח 2'!K17</f>
        <v>0</v>
      </c>
      <c r="E19" s="83"/>
      <c r="F19" s="75"/>
      <c r="G19" s="83"/>
      <c r="H19" s="82"/>
      <c r="I19" s="75"/>
      <c r="J19" s="75"/>
      <c r="K19" s="76"/>
    </row>
    <row r="20" spans="2:11" ht="15">
      <c r="B20" s="92" t="str">
        <f>'נספח 2'!B18</f>
        <v>Herald Square JV LP</v>
      </c>
      <c r="C20" s="74">
        <f>'נספח 2'!J18</f>
        <v>8.8999999999999995E-4</v>
      </c>
      <c r="D20" s="79">
        <f>'נספח 2'!K18</f>
        <v>0</v>
      </c>
      <c r="E20" s="75"/>
      <c r="F20" s="75"/>
      <c r="G20" s="82"/>
      <c r="H20" s="82"/>
      <c r="I20" s="75"/>
      <c r="J20" s="75"/>
      <c r="K20" s="76"/>
    </row>
    <row r="21" spans="2:11" ht="15">
      <c r="B21" s="92" t="str">
        <f>'נספח 2'!B19</f>
        <v>Makefet Reit LP - CASH</v>
      </c>
      <c r="C21" s="74">
        <f>'נספח 2'!J19</f>
        <v>17518.155510000001</v>
      </c>
      <c r="D21" s="79">
        <f>'נספח 2'!K19</f>
        <v>2.8899999999999998E-4</v>
      </c>
      <c r="E21" s="75"/>
      <c r="F21" s="75"/>
      <c r="G21" s="83"/>
      <c r="H21" s="82"/>
      <c r="I21" s="75"/>
      <c r="J21" s="75"/>
      <c r="K21" s="76"/>
    </row>
    <row r="22" spans="2:11" ht="15">
      <c r="B22" s="92" t="str">
        <f>'נספח 2'!B20</f>
        <v>GAIA Class A Multifam Prop Accrued Int</v>
      </c>
      <c r="C22" s="74">
        <f>'נספח 2'!J20</f>
        <v>4151.6743699999997</v>
      </c>
      <c r="D22" s="79">
        <f>'נספח 2'!K20</f>
        <v>6.7999999999999999E-5</v>
      </c>
      <c r="E22" s="75"/>
      <c r="F22" s="75"/>
      <c r="G22" s="83"/>
      <c r="H22" s="82"/>
      <c r="I22" s="75"/>
      <c r="J22" s="75"/>
      <c r="K22" s="76"/>
    </row>
    <row r="23" spans="2:11" ht="15">
      <c r="B23" s="92" t="str">
        <f>'נספח 2'!B21</f>
        <v>10S LaSalle Chicago QFPF</v>
      </c>
      <c r="C23" s="74">
        <f>'נספח 2'!J21</f>
        <v>1.6000000000000001E-4</v>
      </c>
      <c r="D23" s="79">
        <f>'נספח 2'!K21</f>
        <v>0</v>
      </c>
      <c r="E23" s="75"/>
      <c r="F23" s="75"/>
      <c r="G23" s="82"/>
      <c r="H23" s="82"/>
      <c r="I23" s="75"/>
      <c r="J23" s="75"/>
      <c r="K23" s="76"/>
    </row>
    <row r="24" spans="2:11" ht="15">
      <c r="B24" s="92" t="str">
        <f>'נספח 2'!B22</f>
        <v>GAIA GOLD COAST PORTFOLIO</v>
      </c>
      <c r="C24" s="74">
        <f>'נספח 2'!J22</f>
        <v>38425.078500000003</v>
      </c>
      <c r="D24" s="79">
        <f>'נספח 2'!K22</f>
        <v>6.3500000000000004E-4</v>
      </c>
      <c r="E24" s="75"/>
      <c r="F24" s="75"/>
      <c r="G24" s="82"/>
      <c r="H24" s="82"/>
      <c r="I24" s="75"/>
      <c r="J24" s="75"/>
      <c r="K24" s="76"/>
    </row>
    <row r="25" spans="2:11" ht="15">
      <c r="B25" s="92" t="str">
        <f>'נספח 2'!B23</f>
        <v>MSP PORTFOLIO</v>
      </c>
      <c r="C25" s="109">
        <f>'נספח 2'!J23</f>
        <v>62011.561390000003</v>
      </c>
      <c r="D25" s="79">
        <f>'נספח 2'!K23</f>
        <v>1.026E-3</v>
      </c>
      <c r="E25" s="75"/>
      <c r="F25" s="75"/>
      <c r="G25" s="82"/>
      <c r="H25" s="82"/>
      <c r="I25" s="75"/>
      <c r="J25" s="75"/>
      <c r="K25" s="76"/>
    </row>
    <row r="26" spans="2:11" ht="15">
      <c r="B26" s="92" t="str">
        <f>'נספח 2'!B24</f>
        <v>West Palm Beach Portfolio LP</v>
      </c>
      <c r="C26" s="109">
        <f>'נספח 2'!J24</f>
        <v>24609.484830000001</v>
      </c>
      <c r="D26" s="79">
        <f>'נספח 2'!K24</f>
        <v>4.0700000000000003E-4</v>
      </c>
      <c r="E26" s="75"/>
      <c r="F26" s="75"/>
      <c r="G26" s="83"/>
      <c r="H26" s="82"/>
      <c r="I26" s="75"/>
      <c r="J26" s="75"/>
      <c r="K26" s="76"/>
    </row>
    <row r="27" spans="2:11" ht="15">
      <c r="B27" s="92" t="str">
        <f>'נספח 2'!B25</f>
        <v>TopMed 680 Chicago</v>
      </c>
      <c r="C27" s="109">
        <f>'נספח 2'!J25</f>
        <v>21714.972860000002</v>
      </c>
      <c r="D27" s="79">
        <f>'נספח 2'!K25</f>
        <v>3.59E-4</v>
      </c>
      <c r="E27" s="75"/>
      <c r="F27" s="75"/>
      <c r="G27" s="84"/>
      <c r="H27" s="83"/>
      <c r="I27" s="75"/>
      <c r="J27" s="75"/>
      <c r="K27" s="76"/>
    </row>
    <row r="28" spans="2:11" ht="15">
      <c r="B28" s="92" t="str">
        <f>'נספח 2'!B26</f>
        <v>TMG Avondale JV, LLC</v>
      </c>
      <c r="C28" s="109">
        <f>'נספח 2'!J26</f>
        <v>14570.24568</v>
      </c>
      <c r="D28" s="79">
        <f>'נספח 2'!K26</f>
        <v>2.41E-4</v>
      </c>
      <c r="E28" s="75"/>
      <c r="F28" s="75"/>
      <c r="G28" s="84"/>
      <c r="H28" s="82"/>
      <c r="I28" s="75"/>
      <c r="J28" s="75"/>
      <c r="K28" s="76"/>
    </row>
    <row r="29" spans="2:11" ht="15">
      <c r="B29" s="92" t="str">
        <f>'נספח 2'!B27</f>
        <v>Makefet Texas 12 LP- CASH</v>
      </c>
      <c r="C29" s="109">
        <f>'נספח 2'!J27</f>
        <v>474.68884000000003</v>
      </c>
      <c r="D29" s="79">
        <f>'נספח 2'!K27</f>
        <v>6.9999999999999999E-6</v>
      </c>
      <c r="E29" s="75"/>
      <c r="F29" s="74"/>
      <c r="G29" s="78"/>
      <c r="H29" s="82"/>
      <c r="I29" s="75"/>
      <c r="J29" s="75"/>
      <c r="K29" s="76"/>
    </row>
    <row r="30" spans="2:11" ht="15">
      <c r="B30" s="92" t="str">
        <f>'נספח 2'!B28</f>
        <v>Thor Gateway 1 and 2 ,LLC</v>
      </c>
      <c r="C30" s="109">
        <f>'נספח 2'!J28</f>
        <v>1.3999999999999999E-4</v>
      </c>
      <c r="D30" s="79">
        <f>'נספח 2'!K28</f>
        <v>0</v>
      </c>
      <c r="E30" s="75"/>
      <c r="F30" s="74"/>
      <c r="G30" s="78"/>
      <c r="H30" s="82"/>
      <c r="I30" s="75"/>
      <c r="J30" s="75"/>
      <c r="K30" s="76"/>
    </row>
    <row r="31" spans="2:11" ht="15">
      <c r="B31" s="92" t="str">
        <f>'נספח 2'!B29</f>
        <v>10S LaSalle Chicago HON</v>
      </c>
      <c r="C31" s="109">
        <f>'נספח 2'!J29</f>
        <v>5.0000000000000002E-5</v>
      </c>
      <c r="D31" s="79">
        <f>'נספח 2'!K29</f>
        <v>0</v>
      </c>
      <c r="E31" s="75"/>
      <c r="F31" s="74"/>
      <c r="G31" s="78"/>
      <c r="H31" s="82"/>
      <c r="I31" s="75"/>
      <c r="J31" s="75"/>
      <c r="K31" s="76"/>
    </row>
    <row r="32" spans="2:11" ht="15">
      <c r="B32" s="92" t="str">
        <f>'נספח 2'!B30</f>
        <v>Bloor Islington Place via hon to llc-100%</v>
      </c>
      <c r="C32" s="109">
        <f>'נספח 2'!J30</f>
        <v>40094.526230000003</v>
      </c>
      <c r="D32" s="79">
        <f>'נספח 2'!K30</f>
        <v>6.6299999999999996E-4</v>
      </c>
      <c r="E32" s="75"/>
      <c r="F32" s="74"/>
      <c r="G32" s="78"/>
      <c r="H32" s="82"/>
      <c r="I32" s="75"/>
      <c r="J32" s="75"/>
      <c r="K32" s="76"/>
    </row>
    <row r="33" spans="2:11" ht="15">
      <c r="B33" s="92" t="str">
        <f>'נספח 2'!B31</f>
        <v>שותפות שיכון ובינוי (כרמלטון + נתיבי הצפון)</v>
      </c>
      <c r="C33" s="109">
        <f>'נספח 2'!J31</f>
        <v>65850.420549999995</v>
      </c>
      <c r="D33" s="79">
        <f>'נספח 2'!K31</f>
        <v>1.0889999999999999E-3</v>
      </c>
      <c r="E33" s="75"/>
      <c r="F33" s="74"/>
      <c r="G33" s="78"/>
      <c r="H33" s="82"/>
      <c r="I33" s="75"/>
      <c r="J33" s="75"/>
      <c r="K33" s="76"/>
    </row>
    <row r="34" spans="2:11" ht="15">
      <c r="B34" s="92" t="str">
        <f>'נספח 2'!B32</f>
        <v>RFM Affordable Housing Fund Co-Investment I LP</v>
      </c>
      <c r="C34" s="109">
        <f>'נספח 2'!J32</f>
        <v>7359.73693</v>
      </c>
      <c r="D34" s="79">
        <f>'נספח 2'!K32</f>
        <v>1.2E-4</v>
      </c>
      <c r="E34" s="75"/>
      <c r="F34" s="74"/>
      <c r="G34" s="78"/>
      <c r="H34" s="82"/>
      <c r="I34" s="75"/>
      <c r="J34" s="75"/>
      <c r="K34" s="76"/>
    </row>
    <row r="35" spans="2:11" ht="15">
      <c r="B35" s="92" t="str">
        <f>'נספח 2'!B33</f>
        <v>ATF Thor Trust 3</v>
      </c>
      <c r="C35" s="109">
        <f>'נספח 2'!J33</f>
        <v>19091.82489</v>
      </c>
      <c r="D35" s="79">
        <f>'נספח 2'!K33</f>
        <v>3.1500000000000001E-4</v>
      </c>
      <c r="E35" s="75"/>
      <c r="F35" s="74"/>
      <c r="G35" s="78"/>
      <c r="H35" s="82"/>
      <c r="I35" s="75"/>
      <c r="J35" s="75"/>
      <c r="K35" s="76"/>
    </row>
    <row r="36" spans="2:11" ht="15">
      <c r="B36" s="98" t="s">
        <v>53</v>
      </c>
      <c r="C36" s="112">
        <f t="shared" ref="C36:H36" si="0">SUM(C14:C35)</f>
        <v>335094.67085999995</v>
      </c>
      <c r="D36" s="79">
        <f t="shared" si="0"/>
        <v>5.5360000000000001E-3</v>
      </c>
      <c r="E36" s="77">
        <f t="shared" si="0"/>
        <v>0</v>
      </c>
      <c r="F36" s="77">
        <f t="shared" si="0"/>
        <v>0</v>
      </c>
      <c r="G36" s="77">
        <f t="shared" si="0"/>
        <v>0</v>
      </c>
      <c r="H36" s="77">
        <f t="shared" si="0"/>
        <v>0</v>
      </c>
      <c r="I36" s="77">
        <f>SUM(I16:I29)</f>
        <v>0</v>
      </c>
      <c r="J36" s="77">
        <f>SUM(J16:J29)</f>
        <v>0</v>
      </c>
      <c r="K36" s="77">
        <f>SUM(K16:K29)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7"/>
  <sheetViews>
    <sheetView showGridLines="0" showZeros="0" rightToLeft="1" tabSelected="1" topLeftCell="A4" workbookViewId="0">
      <selection activeCell="K33" sqref="K33"/>
    </sheetView>
  </sheetViews>
  <sheetFormatPr defaultRowHeight="14.25"/>
  <cols>
    <col min="1" max="1" width="5.625" bestFit="1" customWidth="1"/>
    <col min="2" max="2" width="66.75" bestFit="1" customWidth="1"/>
    <col min="3" max="3" width="14" bestFit="1" customWidth="1"/>
    <col min="4" max="4" width="8.87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6.625" style="99" bestFit="1" customWidth="1"/>
    <col min="11" max="11" width="7.25" bestFit="1" customWidth="1"/>
    <col min="12" max="12" width="66.75" bestFit="1" customWidth="1"/>
  </cols>
  <sheetData>
    <row r="1" spans="2:11">
      <c r="I1" s="28"/>
    </row>
    <row r="2" spans="2:11" ht="15">
      <c r="B2" s="4" t="s">
        <v>55</v>
      </c>
      <c r="C2" s="3"/>
      <c r="D2" s="3"/>
      <c r="E2" s="3"/>
      <c r="F2" s="3"/>
      <c r="G2" s="29"/>
      <c r="H2" s="29"/>
      <c r="I2" s="30"/>
      <c r="J2" s="100"/>
      <c r="K2" s="3"/>
    </row>
    <row r="3" spans="2:11" ht="15">
      <c r="B3" s="4" t="str">
        <f>'נספח 1'!B6</f>
        <v>קרן מקפת מרכז לפנסיה ותגמולים אגודה שיתופית בע"מ (בניהול מיוחד)</v>
      </c>
      <c r="C3" s="3"/>
      <c r="D3" s="3"/>
      <c r="E3" s="3"/>
      <c r="F3" s="3"/>
      <c r="G3" s="29"/>
      <c r="H3" s="29"/>
      <c r="I3" s="30"/>
      <c r="J3" s="100"/>
      <c r="K3" s="3"/>
    </row>
    <row r="4" spans="2:11" ht="15">
      <c r="B4" s="4" t="str">
        <f>'נספח 1'!B7</f>
        <v>מספר אישור: 313</v>
      </c>
      <c r="C4" s="3"/>
      <c r="D4" s="3"/>
      <c r="E4" s="3"/>
      <c r="F4" s="3"/>
      <c r="G4" s="29"/>
      <c r="H4" s="29"/>
      <c r="I4" s="30"/>
      <c r="J4" s="100"/>
      <c r="K4" s="3"/>
    </row>
    <row r="5" spans="2:11" ht="15">
      <c r="B5" s="31"/>
      <c r="I5" s="28"/>
    </row>
    <row r="6" spans="2:11" ht="51">
      <c r="B6" s="32" t="s">
        <v>17</v>
      </c>
      <c r="C6" s="32" t="s">
        <v>18</v>
      </c>
      <c r="D6" s="32" t="s">
        <v>19</v>
      </c>
      <c r="E6" s="32" t="s">
        <v>20</v>
      </c>
      <c r="F6" s="32" t="s">
        <v>21</v>
      </c>
      <c r="G6" s="32" t="s">
        <v>22</v>
      </c>
      <c r="H6" s="32" t="s">
        <v>23</v>
      </c>
      <c r="I6" s="33" t="s">
        <v>24</v>
      </c>
      <c r="J6" s="101" t="s">
        <v>25</v>
      </c>
      <c r="K6" s="32" t="s">
        <v>26</v>
      </c>
    </row>
    <row r="7" spans="2:11" ht="15">
      <c r="B7" s="60" t="s">
        <v>48</v>
      </c>
      <c r="C7" s="61"/>
      <c r="D7" s="61"/>
      <c r="E7" s="61"/>
      <c r="F7" s="61"/>
      <c r="G7" s="61"/>
      <c r="H7" s="61"/>
      <c r="I7" s="62"/>
      <c r="J7" s="102"/>
      <c r="K7" s="62"/>
    </row>
    <row r="8" spans="2:11" ht="15">
      <c r="B8" s="63" t="s">
        <v>27</v>
      </c>
      <c r="C8" s="61"/>
      <c r="D8" s="61"/>
      <c r="E8" s="61"/>
      <c r="F8" s="61"/>
      <c r="G8" s="61"/>
      <c r="H8" s="61"/>
      <c r="I8" s="62"/>
      <c r="J8" s="102"/>
      <c r="K8" s="62"/>
    </row>
    <row r="9" spans="2:11" ht="15">
      <c r="B9" s="64" t="s">
        <v>28</v>
      </c>
      <c r="C9" s="61"/>
      <c r="D9" s="61"/>
      <c r="E9" s="61"/>
      <c r="F9" s="61"/>
      <c r="G9" s="61"/>
      <c r="H9" s="61"/>
      <c r="I9" s="62"/>
      <c r="J9" s="102"/>
      <c r="K9" s="62"/>
    </row>
    <row r="10" spans="2:11" ht="15">
      <c r="B10" s="64" t="s">
        <v>49</v>
      </c>
      <c r="C10" s="65"/>
      <c r="D10" s="65"/>
      <c r="E10" s="65"/>
      <c r="F10" s="66"/>
      <c r="G10" s="67"/>
      <c r="H10" s="66"/>
      <c r="I10" s="62"/>
      <c r="J10" s="102"/>
      <c r="K10" s="62"/>
    </row>
    <row r="11" spans="2:11" ht="15">
      <c r="B11" s="64" t="s">
        <v>50</v>
      </c>
      <c r="C11" s="61"/>
      <c r="D11" s="61"/>
      <c r="E11" s="61"/>
      <c r="F11" s="61"/>
      <c r="G11" s="61"/>
      <c r="H11" s="61"/>
      <c r="I11" s="68"/>
      <c r="J11" s="103"/>
      <c r="K11" s="70"/>
    </row>
    <row r="12" spans="2:11" ht="15">
      <c r="B12" s="85" t="s">
        <v>60</v>
      </c>
      <c r="C12" s="86">
        <v>45161</v>
      </c>
      <c r="D12" s="61"/>
      <c r="E12" s="61"/>
      <c r="F12" s="61"/>
      <c r="G12" s="61"/>
      <c r="H12" s="61"/>
      <c r="I12" s="68"/>
      <c r="J12" s="104">
        <v>1.0000000000000001E-5</v>
      </c>
      <c r="K12" s="87">
        <v>0</v>
      </c>
    </row>
    <row r="13" spans="2:11" ht="15">
      <c r="B13" s="71" t="s">
        <v>61</v>
      </c>
      <c r="C13" s="65">
        <v>62004300</v>
      </c>
      <c r="D13" s="61"/>
      <c r="E13" s="61"/>
      <c r="F13" s="61"/>
      <c r="G13" s="61"/>
      <c r="H13" s="61"/>
      <c r="I13" s="72"/>
      <c r="J13" s="104">
        <v>4684.4180999999999</v>
      </c>
      <c r="K13" s="87">
        <v>7.7000000000000001E-5</v>
      </c>
    </row>
    <row r="14" spans="2:11" ht="15">
      <c r="B14" s="71" t="s">
        <v>62</v>
      </c>
      <c r="C14" s="65">
        <v>62004328</v>
      </c>
      <c r="D14" s="61"/>
      <c r="E14" s="65"/>
      <c r="F14" s="66"/>
      <c r="G14" s="67"/>
      <c r="H14" s="66"/>
      <c r="I14" s="72"/>
      <c r="J14" s="104">
        <v>14537.87673</v>
      </c>
      <c r="K14" s="87">
        <v>2.4000000000000001E-4</v>
      </c>
    </row>
    <row r="15" spans="2:11" ht="15">
      <c r="B15" s="71" t="s">
        <v>63</v>
      </c>
      <c r="C15" s="65">
        <v>7894564</v>
      </c>
      <c r="D15" s="61"/>
      <c r="E15" s="48"/>
      <c r="F15" s="48"/>
      <c r="G15" s="48"/>
      <c r="H15" s="48"/>
      <c r="I15" s="72"/>
      <c r="J15" s="104">
        <v>1.4999999999999999E-4</v>
      </c>
      <c r="K15" s="87">
        <v>0</v>
      </c>
    </row>
    <row r="16" spans="2:11" ht="15">
      <c r="B16" s="65" t="s">
        <v>64</v>
      </c>
      <c r="C16" s="65">
        <v>62008651</v>
      </c>
      <c r="D16" s="61"/>
      <c r="E16" s="48"/>
      <c r="F16" s="48"/>
      <c r="G16" s="48"/>
      <c r="H16" s="48"/>
      <c r="I16" s="72"/>
      <c r="J16" s="104">
        <v>3.8999999999999998E-3</v>
      </c>
      <c r="K16" s="87">
        <v>0</v>
      </c>
    </row>
    <row r="17" spans="2:11" ht="15">
      <c r="B17" s="65" t="s">
        <v>65</v>
      </c>
      <c r="C17" s="65">
        <v>7894562</v>
      </c>
      <c r="D17" s="61"/>
      <c r="E17" s="48"/>
      <c r="F17" s="48"/>
      <c r="G17" s="48"/>
      <c r="H17" s="48"/>
      <c r="I17" s="72"/>
      <c r="J17" s="104">
        <v>1.4999999999999999E-4</v>
      </c>
      <c r="K17" s="87">
        <v>0</v>
      </c>
    </row>
    <row r="18" spans="2:11" ht="15">
      <c r="B18" s="65" t="s">
        <v>66</v>
      </c>
      <c r="C18" s="65">
        <v>62009980</v>
      </c>
      <c r="D18" s="61"/>
      <c r="E18" s="48"/>
      <c r="F18" s="48"/>
      <c r="G18" s="48"/>
      <c r="H18" s="48"/>
      <c r="I18" s="72"/>
      <c r="J18" s="104">
        <v>8.8999999999999995E-4</v>
      </c>
      <c r="K18" s="87">
        <v>0</v>
      </c>
    </row>
    <row r="19" spans="2:11" ht="15">
      <c r="B19" s="55" t="s">
        <v>67</v>
      </c>
      <c r="C19" s="65">
        <v>62008652</v>
      </c>
      <c r="D19" s="61"/>
      <c r="E19" s="48"/>
      <c r="F19" s="48"/>
      <c r="G19" s="48"/>
      <c r="H19" s="48"/>
      <c r="I19" s="72"/>
      <c r="J19" s="104">
        <v>17518.155510000001</v>
      </c>
      <c r="K19" s="87">
        <v>2.8899999999999998E-4</v>
      </c>
    </row>
    <row r="20" spans="2:11" ht="15">
      <c r="B20" s="65" t="s">
        <v>68</v>
      </c>
      <c r="C20" s="65">
        <v>62004471</v>
      </c>
      <c r="D20" s="61"/>
      <c r="E20" s="48"/>
      <c r="F20" s="48"/>
      <c r="G20" s="48"/>
      <c r="H20" s="48"/>
      <c r="I20" s="72"/>
      <c r="J20" s="104">
        <v>4151.6743699999997</v>
      </c>
      <c r="K20" s="87">
        <v>6.7999999999999999E-5</v>
      </c>
    </row>
    <row r="21" spans="2:11" ht="15">
      <c r="B21" s="65" t="s">
        <v>69</v>
      </c>
      <c r="C21" s="65">
        <v>61001905</v>
      </c>
      <c r="D21" s="61"/>
      <c r="E21" s="48"/>
      <c r="F21" s="48"/>
      <c r="G21" s="48"/>
      <c r="H21" s="48"/>
      <c r="I21" s="72"/>
      <c r="J21" s="104">
        <v>1.6000000000000001E-4</v>
      </c>
      <c r="K21" s="87">
        <v>0</v>
      </c>
    </row>
    <row r="22" spans="2:11" ht="15">
      <c r="B22" s="65" t="s">
        <v>70</v>
      </c>
      <c r="C22" s="65">
        <v>60418993</v>
      </c>
      <c r="D22" s="61"/>
      <c r="E22" s="48"/>
      <c r="F22" s="48"/>
      <c r="G22" s="48"/>
      <c r="H22" s="48"/>
      <c r="I22" s="72"/>
      <c r="J22" s="104">
        <v>38425.078500000003</v>
      </c>
      <c r="K22" s="87">
        <v>6.3500000000000004E-4</v>
      </c>
    </row>
    <row r="23" spans="2:11" ht="15">
      <c r="B23" s="65" t="s">
        <v>71</v>
      </c>
      <c r="C23" s="65">
        <v>62009998</v>
      </c>
      <c r="D23" s="61"/>
      <c r="E23" s="48"/>
      <c r="F23" s="48"/>
      <c r="G23" s="48"/>
      <c r="H23" s="48"/>
      <c r="I23" s="72"/>
      <c r="J23" s="104">
        <v>62011.561390000003</v>
      </c>
      <c r="K23" s="87">
        <v>1.026E-3</v>
      </c>
    </row>
    <row r="24" spans="2:11" ht="15">
      <c r="B24" s="65" t="s">
        <v>72</v>
      </c>
      <c r="C24" s="65">
        <v>62009999</v>
      </c>
      <c r="D24" s="61"/>
      <c r="E24" s="48"/>
      <c r="F24" s="48"/>
      <c r="G24" s="48"/>
      <c r="H24" s="48"/>
      <c r="I24" s="72"/>
      <c r="J24" s="104">
        <v>24609.484830000001</v>
      </c>
      <c r="K24" s="87">
        <v>4.0700000000000003E-4</v>
      </c>
    </row>
    <row r="25" spans="2:11" ht="15">
      <c r="B25" s="65" t="s">
        <v>73</v>
      </c>
      <c r="C25" s="65">
        <v>60418985</v>
      </c>
      <c r="D25" s="61"/>
      <c r="E25" s="48"/>
      <c r="F25" s="48"/>
      <c r="G25" s="48"/>
      <c r="H25" s="48"/>
      <c r="I25" s="72"/>
      <c r="J25" s="104">
        <v>21714.972860000002</v>
      </c>
      <c r="K25" s="87">
        <v>3.59E-4</v>
      </c>
    </row>
    <row r="26" spans="2:11" ht="15">
      <c r="B26" s="65" t="s">
        <v>74</v>
      </c>
      <c r="C26" s="65">
        <v>60418898</v>
      </c>
      <c r="D26" s="61"/>
      <c r="E26" s="48"/>
      <c r="F26" s="48"/>
      <c r="G26" s="48"/>
      <c r="H26" s="48"/>
      <c r="I26" s="72"/>
      <c r="J26" s="104">
        <v>14570.24568</v>
      </c>
      <c r="K26" s="87">
        <v>2.41E-4</v>
      </c>
    </row>
    <row r="27" spans="2:11" ht="15">
      <c r="B27" s="97" t="s">
        <v>75</v>
      </c>
      <c r="C27" s="65">
        <v>7894578</v>
      </c>
      <c r="D27" s="61"/>
      <c r="E27" s="48"/>
      <c r="F27" s="48"/>
      <c r="G27" s="48"/>
      <c r="H27" s="48"/>
      <c r="I27" s="72"/>
      <c r="J27" s="104">
        <v>474.68884000000003</v>
      </c>
      <c r="K27" s="87">
        <v>6.9999999999999999E-6</v>
      </c>
    </row>
    <row r="28" spans="2:11" ht="15">
      <c r="B28" s="97" t="s">
        <v>76</v>
      </c>
      <c r="C28" s="65">
        <v>60409380</v>
      </c>
      <c r="D28" s="61"/>
      <c r="E28" s="48"/>
      <c r="F28" s="48"/>
      <c r="G28" s="48"/>
      <c r="H28" s="48"/>
      <c r="I28" s="72"/>
      <c r="J28" s="104">
        <v>1.3999999999999999E-4</v>
      </c>
      <c r="K28" s="87">
        <v>0</v>
      </c>
    </row>
    <row r="29" spans="2:11" ht="15">
      <c r="B29" s="65" t="s">
        <v>77</v>
      </c>
      <c r="C29" s="65">
        <v>61001889</v>
      </c>
      <c r="D29" s="61"/>
      <c r="E29" s="48"/>
      <c r="F29" s="48"/>
      <c r="G29" s="48"/>
      <c r="H29" s="48"/>
      <c r="I29" s="72"/>
      <c r="J29" s="104">
        <v>5.0000000000000002E-5</v>
      </c>
      <c r="K29" s="87">
        <v>0</v>
      </c>
    </row>
    <row r="30" spans="2:11" ht="15">
      <c r="B30" s="65" t="s">
        <v>78</v>
      </c>
      <c r="C30" s="65">
        <v>62009285</v>
      </c>
      <c r="D30" s="61"/>
      <c r="E30" s="48"/>
      <c r="F30" s="48"/>
      <c r="G30" s="48"/>
      <c r="H30" s="48"/>
      <c r="I30" s="72"/>
      <c r="J30" s="104">
        <v>40094.526230000003</v>
      </c>
      <c r="K30" s="87">
        <v>6.6299999999999996E-4</v>
      </c>
    </row>
    <row r="31" spans="2:11" ht="15">
      <c r="B31" s="65" t="s">
        <v>79</v>
      </c>
      <c r="C31" s="65">
        <v>51078</v>
      </c>
      <c r="D31" s="61"/>
      <c r="E31" s="48"/>
      <c r="F31" s="48"/>
      <c r="G31" s="48"/>
      <c r="H31" s="48"/>
      <c r="I31" s="72"/>
      <c r="J31" s="104">
        <v>65850.420549999995</v>
      </c>
      <c r="K31" s="87">
        <v>1.0889999999999999E-3</v>
      </c>
    </row>
    <row r="32" spans="2:11" ht="15">
      <c r="B32" s="65" t="s">
        <v>81</v>
      </c>
      <c r="C32" s="65">
        <v>62021412</v>
      </c>
      <c r="D32" s="61"/>
      <c r="E32" s="48"/>
      <c r="F32" s="48"/>
      <c r="G32" s="48"/>
      <c r="H32" s="48"/>
      <c r="I32" s="72"/>
      <c r="J32" s="104">
        <v>7359.73693</v>
      </c>
      <c r="K32" s="87">
        <v>1.2E-4</v>
      </c>
    </row>
    <row r="33" spans="2:11" ht="15">
      <c r="B33" s="65" t="s">
        <v>80</v>
      </c>
      <c r="C33" s="65">
        <v>62020620</v>
      </c>
      <c r="D33" s="61"/>
      <c r="E33" s="48"/>
      <c r="F33" s="48"/>
      <c r="G33" s="48"/>
      <c r="H33" s="48"/>
      <c r="I33" s="72"/>
      <c r="J33" s="104">
        <v>19091.82489</v>
      </c>
      <c r="K33" s="87">
        <v>3.1500000000000001E-4</v>
      </c>
    </row>
    <row r="34" spans="2:11" ht="15">
      <c r="B34" s="61" t="s">
        <v>53</v>
      </c>
      <c r="C34" s="61"/>
      <c r="D34" s="61"/>
      <c r="E34" s="61"/>
      <c r="F34" s="61"/>
      <c r="G34" s="61"/>
      <c r="H34" s="61"/>
      <c r="I34" s="69"/>
      <c r="J34" s="103">
        <f>SUM(J12:J33)</f>
        <v>335094.67085999995</v>
      </c>
      <c r="K34" s="87">
        <f>SUM(K12:K33)</f>
        <v>5.5360000000000001E-3</v>
      </c>
    </row>
    <row r="35" spans="2:11" ht="15">
      <c r="D35" s="88"/>
      <c r="I35" s="89"/>
      <c r="J35" s="105">
        <f>'נספח 1'!C37</f>
        <v>0</v>
      </c>
      <c r="K35" s="69">
        <f>'נספח 1'!D37</f>
        <v>0</v>
      </c>
    </row>
    <row r="36" spans="2:11" ht="18">
      <c r="I36" s="59"/>
      <c r="J36" s="105">
        <f>'נספח 1'!C38</f>
        <v>0</v>
      </c>
      <c r="K36" s="90">
        <f>'נספח 1'!D38</f>
        <v>0</v>
      </c>
    </row>
    <row r="37" spans="2:11" ht="18">
      <c r="I37" s="59"/>
      <c r="J37" s="106"/>
      <c r="K37" s="91"/>
    </row>
    <row r="38" spans="2:11" ht="18">
      <c r="I38" s="59"/>
      <c r="J38" s="107"/>
      <c r="K38" s="59"/>
    </row>
    <row r="39" spans="2:11" ht="18">
      <c r="I39" s="59"/>
      <c r="J39" s="107"/>
      <c r="K39" s="59"/>
    </row>
    <row r="40" spans="2:11" ht="18">
      <c r="I40" s="59"/>
      <c r="J40" s="107"/>
      <c r="K40" s="59"/>
    </row>
    <row r="41" spans="2:11" ht="18">
      <c r="I41" s="59"/>
      <c r="J41" s="107"/>
      <c r="K41" s="59"/>
    </row>
    <row r="42" spans="2:11" ht="18">
      <c r="I42" s="59"/>
      <c r="J42" s="107"/>
      <c r="K42" s="59"/>
    </row>
    <row r="43" spans="2:11" ht="18">
      <c r="I43" s="59"/>
      <c r="J43" s="107"/>
      <c r="K43" s="59"/>
    </row>
    <row r="44" spans="2:11" ht="18">
      <c r="I44" s="59"/>
      <c r="J44" s="107"/>
      <c r="K44" s="59"/>
    </row>
    <row r="45" spans="2:11" ht="18">
      <c r="I45" s="59"/>
      <c r="J45" s="107"/>
      <c r="K45" s="59"/>
    </row>
    <row r="46" spans="2:11" ht="18">
      <c r="I46" s="59"/>
      <c r="J46" s="107"/>
      <c r="K46" s="59"/>
    </row>
    <row r="47" spans="2:11" ht="18">
      <c r="I47" s="59"/>
      <c r="J47" s="107"/>
      <c r="K47" s="59"/>
    </row>
    <row r="48" spans="2:11" ht="18">
      <c r="I48" s="59"/>
      <c r="J48" s="107"/>
      <c r="K48" s="59"/>
    </row>
    <row r="49" spans="9:11" ht="18">
      <c r="I49" s="59"/>
      <c r="J49" s="107"/>
      <c r="K49" s="59"/>
    </row>
    <row r="50" spans="9:11" ht="18">
      <c r="I50" s="59"/>
      <c r="J50" s="107"/>
      <c r="K50" s="59"/>
    </row>
    <row r="51" spans="9:11" ht="18">
      <c r="I51" s="59"/>
      <c r="J51" s="107"/>
      <c r="K51" s="59"/>
    </row>
    <row r="52" spans="9:11" ht="18">
      <c r="I52" s="59"/>
      <c r="J52" s="107"/>
      <c r="K52" s="59"/>
    </row>
    <row r="53" spans="9:11" ht="18">
      <c r="I53" s="59"/>
      <c r="J53" s="107"/>
      <c r="K53" s="59"/>
    </row>
    <row r="54" spans="9:11" ht="18">
      <c r="I54" s="59"/>
      <c r="J54" s="107"/>
      <c r="K54" s="59"/>
    </row>
    <row r="55" spans="9:11" ht="18">
      <c r="I55" s="59"/>
      <c r="J55" s="108"/>
      <c r="K55" s="59"/>
    </row>
    <row r="56" spans="9:11" ht="18">
      <c r="I56" s="59"/>
      <c r="J56" s="108"/>
      <c r="K56" s="59"/>
    </row>
    <row r="57" spans="9:11" ht="18">
      <c r="I57" s="59"/>
      <c r="J57" s="108"/>
      <c r="K57" s="59"/>
    </row>
    <row r="58" spans="9:11" ht="18">
      <c r="I58" s="59"/>
      <c r="J58" s="108"/>
      <c r="K58" s="59"/>
    </row>
    <row r="59" spans="9:11" ht="18">
      <c r="I59" s="59"/>
      <c r="J59" s="108"/>
      <c r="K59" s="59"/>
    </row>
    <row r="60" spans="9:11" ht="18">
      <c r="I60" s="59"/>
      <c r="J60" s="108"/>
      <c r="K60" s="59"/>
    </row>
    <row r="61" spans="9:11" ht="18">
      <c r="I61" s="59"/>
      <c r="J61" s="108"/>
      <c r="K61" s="59"/>
    </row>
    <row r="62" spans="9:11" ht="18">
      <c r="I62" s="59"/>
      <c r="J62" s="108"/>
      <c r="K62" s="59"/>
    </row>
    <row r="63" spans="9:11" ht="18">
      <c r="I63" s="59"/>
      <c r="J63" s="108"/>
      <c r="K63" s="59"/>
    </row>
    <row r="64" spans="9:11" ht="18">
      <c r="I64" s="59"/>
      <c r="J64" s="108"/>
      <c r="K64" s="59"/>
    </row>
    <row r="65" spans="9:11" ht="18">
      <c r="I65" s="59"/>
      <c r="J65" s="108"/>
      <c r="K65" s="59"/>
    </row>
    <row r="66" spans="9:11" ht="18">
      <c r="I66" s="59"/>
      <c r="K66" s="59"/>
    </row>
    <row r="67" spans="9:11" ht="18">
      <c r="I67" s="59"/>
      <c r="K67" s="59"/>
    </row>
    <row r="68" spans="9:11" ht="18">
      <c r="I68" s="59"/>
      <c r="K68" s="59"/>
    </row>
    <row r="69" spans="9:11" ht="18">
      <c r="I69" s="59"/>
      <c r="K69" s="59"/>
    </row>
    <row r="70" spans="9:11" ht="18">
      <c r="I70" s="59"/>
      <c r="K70" s="59"/>
    </row>
    <row r="71" spans="9:11" ht="18">
      <c r="I71" s="59"/>
      <c r="K71" s="59"/>
    </row>
    <row r="72" spans="9:11" ht="18">
      <c r="I72" s="59"/>
      <c r="K72" s="59"/>
    </row>
    <row r="73" spans="9:11" ht="18">
      <c r="I73" s="59"/>
      <c r="K73" s="59"/>
    </row>
    <row r="74" spans="9:11" ht="18">
      <c r="I74" s="59"/>
      <c r="K74" s="59"/>
    </row>
    <row r="75" spans="9:11" ht="18">
      <c r="I75" s="59"/>
      <c r="K75" s="59"/>
    </row>
    <row r="76" spans="9:11" ht="18">
      <c r="I76" s="59"/>
      <c r="K76" s="59"/>
    </row>
    <row r="77" spans="9:11" ht="18">
      <c r="I77" s="59"/>
      <c r="K77" s="59"/>
    </row>
    <row r="78" spans="9:11" ht="18">
      <c r="I78" s="59"/>
      <c r="K78" s="59"/>
    </row>
    <row r="79" spans="9:11" ht="18">
      <c r="I79" s="59"/>
      <c r="K79" s="59"/>
    </row>
    <row r="80" spans="9:11" ht="18">
      <c r="I80" s="59"/>
      <c r="K80" s="59"/>
    </row>
    <row r="81" spans="9:11" ht="18">
      <c r="I81" s="59"/>
      <c r="K81" s="59"/>
    </row>
    <row r="82" spans="9:11" ht="18">
      <c r="I82" s="59"/>
      <c r="K82" s="59"/>
    </row>
    <row r="83" spans="9:11" ht="18">
      <c r="I83" s="59"/>
      <c r="K83" s="59"/>
    </row>
    <row r="84" spans="9:11" ht="18">
      <c r="I84" s="59"/>
      <c r="K84" s="59"/>
    </row>
    <row r="85" spans="9:11" ht="18">
      <c r="I85" s="59"/>
      <c r="K85" s="59"/>
    </row>
    <row r="86" spans="9:11" ht="18">
      <c r="I86" s="59"/>
      <c r="K86" s="59"/>
    </row>
    <row r="87" spans="9:11" ht="18">
      <c r="I87" s="59"/>
      <c r="K87" s="59"/>
    </row>
    <row r="88" spans="9:11" ht="18">
      <c r="I88" s="59"/>
      <c r="K88" s="59"/>
    </row>
    <row r="89" spans="9:11" ht="18">
      <c r="I89" s="59"/>
      <c r="K89" s="59"/>
    </row>
    <row r="90" spans="9:11" ht="18">
      <c r="I90" s="59"/>
      <c r="K90" s="59"/>
    </row>
    <row r="91" spans="9:11" ht="18">
      <c r="I91" s="59"/>
      <c r="K91" s="59"/>
    </row>
    <row r="92" spans="9:11" ht="18">
      <c r="I92" s="59"/>
      <c r="K92" s="59"/>
    </row>
    <row r="93" spans="9:11" ht="18">
      <c r="I93" s="59"/>
      <c r="K93" s="59"/>
    </row>
    <row r="94" spans="9:11" ht="18">
      <c r="I94" s="59"/>
      <c r="K94" s="59"/>
    </row>
    <row r="95" spans="9:11" ht="18">
      <c r="I95" s="59"/>
      <c r="K95" s="59"/>
    </row>
    <row r="96" spans="9:11" ht="18">
      <c r="I96" s="59"/>
      <c r="K96" s="59"/>
    </row>
    <row r="97" spans="11:11" ht="18">
      <c r="K97" s="5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showGridLines="0" showZeros="0" rightToLeft="1" workbookViewId="0">
      <selection activeCell="B4" sqref="B4"/>
    </sheetView>
  </sheetViews>
  <sheetFormatPr defaultRowHeight="14.25"/>
  <cols>
    <col min="1" max="1" width="22" customWidth="1"/>
    <col min="2" max="2" width="28.75" bestFit="1" customWidth="1"/>
    <col min="3" max="3" width="6.875" bestFit="1" customWidth="1"/>
    <col min="4" max="5" width="8.75" bestFit="1" customWidth="1"/>
  </cols>
  <sheetData>
    <row r="2" spans="2:9" ht="15">
      <c r="B2" s="2" t="s">
        <v>29</v>
      </c>
      <c r="C2" s="42"/>
      <c r="D2" s="3"/>
      <c r="E2" s="3"/>
    </row>
    <row r="3" spans="2:9" ht="15">
      <c r="B3" s="2" t="s">
        <v>56</v>
      </c>
      <c r="C3" s="42"/>
      <c r="D3" s="3"/>
      <c r="E3" s="3"/>
      <c r="F3" s="43"/>
      <c r="G3" s="43"/>
      <c r="H3" s="43"/>
      <c r="I3" s="43"/>
    </row>
    <row r="4" spans="2:9" ht="15">
      <c r="B4" s="4" t="str">
        <f>'נספח 1'!B6</f>
        <v>קרן מקפת מרכז לפנסיה ותגמולים אגודה שיתופית בע"מ (בניהול מיוחד)</v>
      </c>
      <c r="C4" s="42"/>
      <c r="D4" s="3"/>
      <c r="E4" s="3"/>
      <c r="F4" s="43"/>
      <c r="G4" s="43"/>
      <c r="H4" s="43"/>
      <c r="I4" s="43"/>
    </row>
    <row r="5" spans="2:9" ht="15">
      <c r="B5" s="4" t="str">
        <f>'נספח 1'!B7</f>
        <v>מספר אישור: 313</v>
      </c>
      <c r="C5" s="42"/>
      <c r="D5" s="3"/>
      <c r="E5" s="3"/>
      <c r="F5" s="43"/>
      <c r="G5" s="43"/>
      <c r="H5" s="43"/>
      <c r="I5" s="43"/>
    </row>
    <row r="6" spans="2:9" ht="15">
      <c r="B6" s="44"/>
      <c r="C6" s="42"/>
      <c r="D6" s="3"/>
      <c r="E6" s="3"/>
      <c r="F6" s="43"/>
      <c r="G6" s="43"/>
      <c r="H6" s="43"/>
      <c r="I6" s="43"/>
    </row>
    <row r="7" spans="2:9" ht="51">
      <c r="B7" s="45" t="s">
        <v>30</v>
      </c>
      <c r="C7" s="45" t="s">
        <v>18</v>
      </c>
      <c r="D7" s="45" t="s">
        <v>31</v>
      </c>
      <c r="E7" s="45" t="s">
        <v>32</v>
      </c>
    </row>
    <row r="8" spans="2:9" ht="15">
      <c r="B8" s="39"/>
      <c r="C8" s="35"/>
      <c r="D8" s="36"/>
      <c r="E8" s="36"/>
    </row>
    <row r="9" spans="2:9" ht="15">
      <c r="B9" s="34"/>
      <c r="C9" s="35"/>
      <c r="D9" s="36"/>
      <c r="E9" s="36"/>
    </row>
    <row r="10" spans="2:9" ht="15">
      <c r="B10" s="37"/>
      <c r="C10" s="35"/>
      <c r="D10" s="36"/>
      <c r="E10" s="36"/>
    </row>
    <row r="11" spans="2:9">
      <c r="B11" s="38"/>
      <c r="C11" s="24"/>
      <c r="D11" s="25"/>
      <c r="E11" s="25"/>
    </row>
    <row r="12" spans="2:9" ht="15">
      <c r="B12" s="39"/>
      <c r="C12" s="35"/>
      <c r="D12" s="40"/>
      <c r="E12" s="40"/>
    </row>
    <row r="13" spans="2:9">
      <c r="B13" s="24"/>
      <c r="C13" s="36"/>
      <c r="D13" s="36"/>
      <c r="E13" s="36"/>
    </row>
    <row r="14" spans="2:9" ht="15">
      <c r="B14" s="26" t="s">
        <v>16</v>
      </c>
      <c r="C14" s="41"/>
      <c r="D14" s="27"/>
      <c r="E14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7"/>
  <sheetViews>
    <sheetView showGridLines="0" showZeros="0" rightToLeft="1" workbookViewId="0">
      <selection activeCell="I7" sqref="I7"/>
    </sheetView>
  </sheetViews>
  <sheetFormatPr defaultRowHeight="14.25"/>
  <cols>
    <col min="1" max="1" width="5.625" bestFit="1" customWidth="1"/>
    <col min="2" max="2" width="48.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bestFit="1" customWidth="1"/>
    <col min="10" max="10" width="11.125" bestFit="1" customWidth="1"/>
  </cols>
  <sheetData>
    <row r="2" spans="1:9" ht="15">
      <c r="A2" s="1"/>
      <c r="B2" s="4" t="s">
        <v>57</v>
      </c>
      <c r="C2" s="3"/>
      <c r="D2" s="3"/>
      <c r="E2" s="46"/>
      <c r="F2" s="3"/>
      <c r="G2" s="29"/>
      <c r="H2" s="3"/>
      <c r="I2" s="42"/>
    </row>
    <row r="3" spans="1:9" ht="15">
      <c r="B3" s="4" t="str">
        <f>'נספח 1'!B6</f>
        <v>קרן מקפת מרכז לפנסיה ותגמולים אגודה שיתופית בע"מ (בניהול מיוחד)</v>
      </c>
      <c r="C3" s="3"/>
      <c r="D3" s="3"/>
      <c r="E3" s="46"/>
      <c r="F3" s="3"/>
      <c r="G3" s="29"/>
      <c r="H3" s="3"/>
      <c r="I3" s="42"/>
    </row>
    <row r="4" spans="1:9" ht="15">
      <c r="B4" s="4" t="str">
        <f>'נספח 1'!B7</f>
        <v>מספר אישור: 313</v>
      </c>
      <c r="C4" s="3"/>
      <c r="D4" s="3"/>
      <c r="E4" s="46"/>
      <c r="F4" s="3"/>
      <c r="G4" s="29"/>
      <c r="H4" s="3"/>
      <c r="I4" s="42"/>
    </row>
    <row r="5" spans="1:9" ht="51">
      <c r="B5" s="45"/>
      <c r="C5" s="45" t="s">
        <v>33</v>
      </c>
      <c r="D5" s="47" t="s">
        <v>34</v>
      </c>
      <c r="E5" s="47" t="s">
        <v>35</v>
      </c>
      <c r="F5" s="47" t="s">
        <v>36</v>
      </c>
      <c r="G5" s="47" t="s">
        <v>37</v>
      </c>
      <c r="H5" s="47" t="s">
        <v>38</v>
      </c>
      <c r="I5" s="47" t="s">
        <v>39</v>
      </c>
    </row>
    <row r="6" spans="1:9">
      <c r="B6" s="48"/>
      <c r="C6" s="48"/>
      <c r="D6" s="45"/>
      <c r="E6" s="45"/>
      <c r="F6" s="45"/>
      <c r="G6" s="45" t="s">
        <v>5</v>
      </c>
      <c r="H6" s="45" t="s">
        <v>5</v>
      </c>
      <c r="I6" s="45" t="s">
        <v>40</v>
      </c>
    </row>
    <row r="7" spans="1:9" ht="15">
      <c r="B7" s="60" t="s">
        <v>16</v>
      </c>
      <c r="C7" s="61"/>
      <c r="D7" s="61"/>
      <c r="E7" s="61"/>
      <c r="F7" s="61"/>
      <c r="G7" s="61"/>
      <c r="H7" s="80">
        <v>2.0331026961112801</v>
      </c>
      <c r="I7" s="6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C35" sqref="C35"/>
    </sheetView>
  </sheetViews>
  <sheetFormatPr defaultRowHeight="14.25"/>
  <cols>
    <col min="1" max="1" width="5.625" bestFit="1" customWidth="1"/>
    <col min="2" max="2" width="53.875" customWidth="1"/>
    <col min="3" max="3" width="9.375" customWidth="1"/>
    <col min="4" max="4" width="11.375" customWidth="1"/>
    <col min="5" max="5" width="11" customWidth="1"/>
    <col min="6" max="6" width="12.625" customWidth="1"/>
    <col min="7" max="7" width="11.25" customWidth="1"/>
    <col min="8" max="8" width="11.875" customWidth="1"/>
  </cols>
  <sheetData>
    <row r="5" spans="2:13" ht="15">
      <c r="B5" s="2" t="s">
        <v>58</v>
      </c>
      <c r="C5" s="42"/>
      <c r="D5" s="42"/>
      <c r="E5" s="42"/>
      <c r="F5" s="42"/>
      <c r="G5" s="42"/>
      <c r="H5" s="42"/>
    </row>
    <row r="6" spans="2:13" ht="15">
      <c r="B6" s="4" t="str">
        <f>'נספח 1'!B6</f>
        <v>קרן מקפת מרכז לפנסיה ותגמולים אגודה שיתופית בע"מ (בניהול מיוחד)</v>
      </c>
      <c r="C6" s="42"/>
      <c r="D6" s="42"/>
      <c r="E6" s="42"/>
      <c r="F6" s="42"/>
      <c r="G6" s="42"/>
      <c r="H6" s="42"/>
    </row>
    <row r="7" spans="2:13" ht="15">
      <c r="B7" s="4" t="str">
        <f>'נספח 1'!B7</f>
        <v>מספר אישור: 313</v>
      </c>
      <c r="C7" s="42"/>
      <c r="D7" s="42"/>
      <c r="E7" s="42"/>
      <c r="F7" s="42"/>
      <c r="G7" s="42"/>
      <c r="H7" s="42"/>
    </row>
    <row r="10" spans="2:13" ht="60">
      <c r="B10" s="49"/>
      <c r="C10" s="49" t="s">
        <v>34</v>
      </c>
      <c r="D10" s="50" t="s">
        <v>18</v>
      </c>
      <c r="E10" s="50" t="s">
        <v>24</v>
      </c>
      <c r="F10" s="50" t="s">
        <v>41</v>
      </c>
      <c r="G10" s="50" t="s">
        <v>42</v>
      </c>
      <c r="H10" s="50" t="s">
        <v>43</v>
      </c>
      <c r="I10" s="51"/>
      <c r="J10" s="51"/>
      <c r="K10" s="51"/>
      <c r="L10" s="51"/>
      <c r="M10" s="51"/>
    </row>
    <row r="11" spans="2:13" ht="15">
      <c r="B11" s="49"/>
      <c r="C11" s="49"/>
      <c r="D11" s="49"/>
      <c r="E11" s="49" t="s">
        <v>5</v>
      </c>
      <c r="F11" s="49" t="s">
        <v>4</v>
      </c>
      <c r="G11" s="49" t="s">
        <v>4</v>
      </c>
      <c r="H11" s="49" t="s">
        <v>4</v>
      </c>
      <c r="I11" s="51"/>
      <c r="J11" s="51"/>
      <c r="K11" s="51"/>
      <c r="L11" s="51"/>
      <c r="M11" s="51"/>
    </row>
    <row r="12" spans="2:13" ht="15.75">
      <c r="B12" s="52" t="s">
        <v>44</v>
      </c>
      <c r="C12" s="53"/>
      <c r="D12" s="53"/>
      <c r="E12" s="53"/>
      <c r="F12" s="53"/>
      <c r="G12" s="53"/>
      <c r="H12" s="54"/>
      <c r="I12" s="55"/>
      <c r="J12" s="55"/>
      <c r="K12" s="55"/>
      <c r="L12" s="55"/>
      <c r="M12" s="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B7" sqref="B7"/>
    </sheetView>
  </sheetViews>
  <sheetFormatPr defaultRowHeight="14.25"/>
  <cols>
    <col min="1" max="1" width="9.875" customWidth="1"/>
    <col min="2" max="2" width="24.125" customWidth="1"/>
    <col min="3" max="3" width="24.25" customWidth="1"/>
    <col min="4" max="4" width="12.75" customWidth="1"/>
    <col min="5" max="5" width="12.5" customWidth="1"/>
    <col min="6" max="6" width="14.25" customWidth="1"/>
  </cols>
  <sheetData>
    <row r="6" spans="2:8" ht="15">
      <c r="B6" s="2" t="s">
        <v>59</v>
      </c>
      <c r="C6" s="42"/>
      <c r="D6" s="42"/>
      <c r="E6" s="42"/>
      <c r="F6" s="42"/>
    </row>
    <row r="7" spans="2:8" ht="15">
      <c r="B7" s="4" t="str">
        <f>'נספח 1'!B6</f>
        <v>קרן מקפת מרכז לפנסיה ותגמולים אגודה שיתופית בע"מ (בניהול מיוחד)</v>
      </c>
      <c r="C7" s="42"/>
      <c r="D7" s="42"/>
      <c r="E7" s="42"/>
      <c r="F7" s="42"/>
    </row>
    <row r="8" spans="2:8" ht="15">
      <c r="B8" s="4" t="str">
        <f>'נספח 1'!B7</f>
        <v>מספר אישור: 313</v>
      </c>
      <c r="C8" s="42"/>
      <c r="D8" s="42"/>
      <c r="E8" s="42"/>
      <c r="F8" s="42"/>
      <c r="G8" s="42"/>
      <c r="H8" s="42"/>
    </row>
    <row r="10" spans="2:8" ht="60">
      <c r="B10" s="49"/>
      <c r="C10" s="49" t="s">
        <v>45</v>
      </c>
      <c r="D10" s="50" t="s">
        <v>18</v>
      </c>
      <c r="E10" s="50" t="s">
        <v>24</v>
      </c>
      <c r="F10" s="50" t="s">
        <v>46</v>
      </c>
      <c r="G10" s="51"/>
    </row>
    <row r="11" spans="2:8" ht="15">
      <c r="B11" s="49"/>
      <c r="C11" s="49"/>
      <c r="D11" s="49"/>
      <c r="E11" s="49" t="s">
        <v>5</v>
      </c>
      <c r="F11" s="49" t="s">
        <v>4</v>
      </c>
      <c r="G11" s="51"/>
    </row>
    <row r="12" spans="2:8" ht="15.75">
      <c r="B12" s="56" t="s">
        <v>47</v>
      </c>
      <c r="C12" s="57"/>
      <c r="D12" s="57"/>
      <c r="E12" s="57"/>
      <c r="F12" s="58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1e3d994-461f-4904-b5d3-a3b49fb448a4"/>
    <ds:schemaRef ds:uri="http://purl.org/dc/elements/1.1/"/>
    <ds:schemaRef ds:uri="http://schemas.openxmlformats.org/package/2006/metadata/core-properties"/>
    <ds:schemaRef ds:uri="0B10FADA-9D34-4C2D-8090-B9DB555D658B"/>
    <ds:schemaRef ds:uri="0b10fada-9d34-4c2d-8090-b9db555d658b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2023-03-28T11:16:23Z</cp:lastPrinted>
  <dcterms:created xsi:type="dcterms:W3CDTF">2017-03-07T07:02:21Z</dcterms:created>
  <dcterms:modified xsi:type="dcterms:W3CDTF">2026-03-23T13:51:06Z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