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2\קבצים לאתר\קבצים מעודכנים\"/>
    </mc:Choice>
  </mc:AlternateContent>
  <xr:revisionPtr revIDLastSave="0" documentId="13_ncr:1_{5389AEAD-C27D-4B5E-B8F8-E0B1E083DDF1}" xr6:coauthVersionLast="36" xr6:coauthVersionMax="36" xr10:uidLastSave="{00000000-0000-0000-0000-000000000000}"/>
  <bookViews>
    <workbookView xWindow="0" yWindow="0" windowWidth="28800" windowHeight="11685" tabRatio="861" firstSheet="15" activeTab="19"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 r:id="rId31"/>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P10" i="11" l="1"/>
  <c r="O10" i="11"/>
  <c r="N10" i="11"/>
  <c r="M10" i="11"/>
  <c r="L10" i="11"/>
  <c r="K10" i="11"/>
  <c r="J10" i="11"/>
  <c r="I10" i="11"/>
  <c r="H10" i="11"/>
  <c r="G10" i="11"/>
  <c r="F10" i="11"/>
  <c r="E10" i="11"/>
  <c r="D10" i="11"/>
  <c r="C10" i="11"/>
  <c r="V24" i="26"/>
  <c r="U24" i="26"/>
  <c r="T24" i="26"/>
  <c r="S24" i="26"/>
  <c r="R24" i="26"/>
  <c r="Q24" i="26" s="1"/>
  <c r="P24" i="26"/>
  <c r="O24" i="26"/>
  <c r="N24" i="26"/>
  <c r="M24" i="26"/>
  <c r="L24" i="26"/>
  <c r="K24" i="26"/>
  <c r="J24" i="26"/>
  <c r="I24" i="26"/>
  <c r="H24" i="26"/>
  <c r="G24" i="26"/>
  <c r="E24" i="26" s="1"/>
  <c r="F24" i="26"/>
  <c r="V23" i="26"/>
  <c r="U23" i="26"/>
  <c r="T23" i="26"/>
  <c r="S23" i="26"/>
  <c r="R23" i="26"/>
  <c r="Q23" i="26"/>
  <c r="P23" i="26"/>
  <c r="O23" i="26"/>
  <c r="N23" i="26"/>
  <c r="M23" i="26"/>
  <c r="K23" i="26" s="1"/>
  <c r="L23" i="26"/>
  <c r="J23" i="26"/>
  <c r="I23" i="26"/>
  <c r="H23" i="26"/>
  <c r="G23" i="26"/>
  <c r="F23" i="26"/>
  <c r="E23" i="26"/>
  <c r="V22" i="26"/>
  <c r="U22" i="26"/>
  <c r="T22" i="26"/>
  <c r="S22" i="26"/>
  <c r="Q22" i="26" s="1"/>
  <c r="R22" i="26"/>
  <c r="P22" i="26"/>
  <c r="O22" i="26"/>
  <c r="N22" i="26"/>
  <c r="M22" i="26"/>
  <c r="L22" i="26"/>
  <c r="K22" i="26"/>
  <c r="J22" i="26"/>
  <c r="I22" i="26"/>
  <c r="H22" i="26"/>
  <c r="G22" i="26"/>
  <c r="E22" i="26" s="1"/>
  <c r="F22" i="26"/>
  <c r="V21" i="26"/>
  <c r="V25" i="26" s="1"/>
  <c r="U21" i="26"/>
  <c r="U25" i="26" s="1"/>
  <c r="T21" i="26"/>
  <c r="T25" i="26" s="1"/>
  <c r="S21" i="26"/>
  <c r="S25" i="26" s="1"/>
  <c r="R21" i="26"/>
  <c r="R25" i="26" s="1"/>
  <c r="Q21" i="26"/>
  <c r="P21" i="26"/>
  <c r="P25" i="26" s="1"/>
  <c r="O21" i="26"/>
  <c r="O25" i="26" s="1"/>
  <c r="N21" i="26"/>
  <c r="N25" i="26" s="1"/>
  <c r="M21" i="26"/>
  <c r="M25" i="26" s="1"/>
  <c r="L21" i="26"/>
  <c r="L25" i="26" s="1"/>
  <c r="J21" i="26"/>
  <c r="J25" i="26" s="1"/>
  <c r="I21" i="26"/>
  <c r="I25" i="26" s="1"/>
  <c r="H21" i="26"/>
  <c r="H25" i="26" s="1"/>
  <c r="G21" i="26"/>
  <c r="G25" i="26" s="1"/>
  <c r="F21" i="26"/>
  <c r="F25" i="26" s="1"/>
  <c r="E21" i="26"/>
  <c r="V18" i="26"/>
  <c r="U18" i="26"/>
  <c r="T18" i="26"/>
  <c r="S18" i="26"/>
  <c r="R18" i="26"/>
  <c r="Q18" i="26"/>
  <c r="P18" i="26"/>
  <c r="O18" i="26"/>
  <c r="N18" i="26"/>
  <c r="M18" i="26"/>
  <c r="L18" i="26"/>
  <c r="K18" i="26" s="1"/>
  <c r="J18" i="26"/>
  <c r="I18" i="26"/>
  <c r="H18" i="26"/>
  <c r="G18" i="26"/>
  <c r="F18" i="26"/>
  <c r="E18" i="26"/>
  <c r="V17" i="26"/>
  <c r="V19" i="26" s="1"/>
  <c r="U17" i="26"/>
  <c r="U19" i="26" s="1"/>
  <c r="T17" i="26"/>
  <c r="T19" i="26" s="1"/>
  <c r="S17" i="26"/>
  <c r="S19" i="26" s="1"/>
  <c r="R17" i="26"/>
  <c r="R19" i="26" s="1"/>
  <c r="P17" i="26"/>
  <c r="P19" i="26" s="1"/>
  <c r="O17" i="26"/>
  <c r="O19" i="26" s="1"/>
  <c r="N17" i="26"/>
  <c r="N19" i="26" s="1"/>
  <c r="M17" i="26"/>
  <c r="M19" i="26" s="1"/>
  <c r="L17" i="26"/>
  <c r="L19" i="26" s="1"/>
  <c r="K17" i="26"/>
  <c r="K19" i="26" s="1"/>
  <c r="J17" i="26"/>
  <c r="J19" i="26" s="1"/>
  <c r="I17" i="26"/>
  <c r="I19" i="26" s="1"/>
  <c r="H17" i="26"/>
  <c r="H19" i="26" s="1"/>
  <c r="G17" i="26"/>
  <c r="G19" i="26" s="1"/>
  <c r="F17" i="26"/>
  <c r="F19" i="26" s="1"/>
  <c r="V14" i="26"/>
  <c r="U14" i="26"/>
  <c r="T14" i="26"/>
  <c r="S14" i="26"/>
  <c r="R14" i="26"/>
  <c r="Q14" i="26" s="1"/>
  <c r="P14" i="26"/>
  <c r="O14" i="26"/>
  <c r="N14" i="26"/>
  <c r="M14" i="26"/>
  <c r="L14" i="26"/>
  <c r="K14" i="26"/>
  <c r="J14" i="26"/>
  <c r="I14" i="26"/>
  <c r="H14" i="26"/>
  <c r="G14" i="26"/>
  <c r="F14" i="26"/>
  <c r="E14" i="26" s="1"/>
  <c r="V13" i="26"/>
  <c r="U13" i="26"/>
  <c r="T13" i="26"/>
  <c r="S13" i="26"/>
  <c r="R13" i="26"/>
  <c r="Q13" i="26"/>
  <c r="P13" i="26"/>
  <c r="O13" i="26"/>
  <c r="N13" i="26"/>
  <c r="M13" i="26"/>
  <c r="L13" i="26"/>
  <c r="K13" i="26" s="1"/>
  <c r="J13" i="26"/>
  <c r="I13" i="26"/>
  <c r="H13" i="26"/>
  <c r="G13" i="26"/>
  <c r="F13" i="26"/>
  <c r="E13" i="26"/>
  <c r="V12" i="26"/>
  <c r="U12" i="26"/>
  <c r="T12" i="26"/>
  <c r="S12" i="26"/>
  <c r="R12" i="26"/>
  <c r="Q12" i="26" s="1"/>
  <c r="P12" i="26"/>
  <c r="O12" i="26"/>
  <c r="N12" i="26"/>
  <c r="M12" i="26"/>
  <c r="L12" i="26"/>
  <c r="K12" i="26"/>
  <c r="J12" i="26"/>
  <c r="I12" i="26"/>
  <c r="H12" i="26"/>
  <c r="G12" i="26"/>
  <c r="F12" i="26"/>
  <c r="E12" i="26" s="1"/>
  <c r="V11" i="26"/>
  <c r="V15" i="26" s="1"/>
  <c r="U11" i="26"/>
  <c r="U15" i="26" s="1"/>
  <c r="T11" i="26"/>
  <c r="T15" i="26" s="1"/>
  <c r="S11" i="26"/>
  <c r="S15" i="26" s="1"/>
  <c r="R11" i="26"/>
  <c r="R15" i="26" s="1"/>
  <c r="Q11" i="26"/>
  <c r="Q15" i="26" s="1"/>
  <c r="P11" i="26"/>
  <c r="P15" i="26" s="1"/>
  <c r="O11" i="26"/>
  <c r="O15" i="26" s="1"/>
  <c r="N11" i="26"/>
  <c r="N15" i="26" s="1"/>
  <c r="M11" i="26"/>
  <c r="M15" i="26" s="1"/>
  <c r="L11" i="26"/>
  <c r="L15" i="26" s="1"/>
  <c r="J11" i="26"/>
  <c r="J15" i="26" s="1"/>
  <c r="I11" i="26"/>
  <c r="I15" i="26" s="1"/>
  <c r="H11" i="26"/>
  <c r="H15" i="26" s="1"/>
  <c r="G11" i="26"/>
  <c r="G15" i="26" s="1"/>
  <c r="F11" i="26"/>
  <c r="F15" i="26" s="1"/>
  <c r="E11" i="26"/>
  <c r="E15" i="26" s="1"/>
  <c r="Q25" i="26" l="1"/>
  <c r="E25" i="26"/>
  <c r="K11" i="26"/>
  <c r="K15" i="26" s="1"/>
  <c r="E17" i="26"/>
  <c r="E19" i="26" s="1"/>
  <c r="Q17" i="26"/>
  <c r="Q19" i="26" s="1"/>
  <c r="K21" i="26"/>
  <c r="K25" i="26" s="1"/>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L17" i="3" l="1"/>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8" i="5" s="1"/>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O42" i="5"/>
  <c r="P42" i="5"/>
  <c r="L43" i="5"/>
  <c r="L44" i="5" s="1"/>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50" i="5" s="1"/>
  <c r="D48" i="5"/>
  <c r="D49" i="5"/>
  <c r="C20" i="5"/>
  <c r="C21" i="5"/>
  <c r="C22" i="5" s="1"/>
  <c r="E42" i="5"/>
  <c r="E44" i="5" s="1"/>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K40" i="5"/>
  <c r="J12" i="5"/>
  <c r="J13" i="5"/>
  <c r="J14" i="5"/>
  <c r="J15" i="5"/>
  <c r="J16" i="5"/>
  <c r="DK20" i="4"/>
  <c r="DK21" i="4"/>
  <c r="BM42" i="4"/>
  <c r="BM44" i="4" s="1"/>
  <c r="BM43" i="4"/>
  <c r="BL42" i="4"/>
  <c r="BL43" i="4"/>
  <c r="BL44" i="4" s="1"/>
  <c r="BK42" i="4"/>
  <c r="BK44" i="4" s="1"/>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G46" i="4" s="1"/>
  <c r="BM46" i="4"/>
  <c r="BM50" i="4" s="1"/>
  <c r="BI47" i="4"/>
  <c r="BJ47" i="4"/>
  <c r="BK47" i="4"/>
  <c r="BL47" i="4"/>
  <c r="BM47" i="4"/>
  <c r="BI48" i="4"/>
  <c r="BJ48" i="4"/>
  <c r="BK48" i="4"/>
  <c r="BL48" i="4"/>
  <c r="BM48" i="4"/>
  <c r="BI49" i="4"/>
  <c r="BJ49" i="4"/>
  <c r="BK49" i="4"/>
  <c r="BL49" i="4"/>
  <c r="BM49" i="4"/>
  <c r="BH47" i="4"/>
  <c r="BH48" i="4"/>
  <c r="BH49" i="4"/>
  <c r="BH46" i="4"/>
  <c r="BJ21" i="9"/>
  <c r="BJ17" i="9"/>
  <c r="BH35" i="4"/>
  <c r="BJ10" i="9"/>
  <c r="BI10" i="9" s="1"/>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C43" i="4"/>
  <c r="BC44" i="4" s="1"/>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AZ49" i="4" s="1"/>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X40" i="4" s="1"/>
  <c r="AY39" i="4"/>
  <c r="AT36" i="4"/>
  <c r="AT37" i="4"/>
  <c r="AT38" i="4"/>
  <c r="AT39" i="4"/>
  <c r="CI20" i="4"/>
  <c r="CI21" i="4"/>
  <c r="AU42" i="4"/>
  <c r="AV42" i="4"/>
  <c r="AW42" i="4"/>
  <c r="AX42" i="4"/>
  <c r="AY42" i="4"/>
  <c r="AY44" i="4" s="1"/>
  <c r="AU43" i="4"/>
  <c r="AU44" i="4" s="1"/>
  <c r="AV43" i="4"/>
  <c r="AW43" i="4"/>
  <c r="AX43" i="4"/>
  <c r="AY43" i="4"/>
  <c r="AT43" i="4"/>
  <c r="CI24" i="4"/>
  <c r="CI25" i="4"/>
  <c r="CI28" i="4" s="1"/>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V19" i="9" s="1"/>
  <c r="AT35" i="4"/>
  <c r="AV10" i="9"/>
  <c r="BN12" i="4"/>
  <c r="BN13" i="4"/>
  <c r="BN14" i="4"/>
  <c r="BN15" i="4"/>
  <c r="BN16" i="4"/>
  <c r="BU12" i="4"/>
  <c r="BU13" i="4"/>
  <c r="BU17" i="4" s="1"/>
  <c r="BU18" i="4" s="1"/>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L43" i="4" s="1"/>
  <c r="AO43" i="4"/>
  <c r="AP43" i="4"/>
  <c r="AP44" i="4" s="1"/>
  <c r="AQ43" i="4"/>
  <c r="AR43" i="4"/>
  <c r="AN42" i="4"/>
  <c r="AO42" i="4"/>
  <c r="AP42" i="4"/>
  <c r="AQ42" i="4"/>
  <c r="AR42" i="4"/>
  <c r="BU24" i="4"/>
  <c r="BU28" i="4" s="1"/>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Q50" i="4" s="1"/>
  <c r="AR46" i="4"/>
  <c r="AM46" i="4"/>
  <c r="AO21" i="9"/>
  <c r="AM42" i="4"/>
  <c r="AM44" i="4" s="1"/>
  <c r="AO17" i="9"/>
  <c r="AM35" i="4"/>
  <c r="AO10" i="9"/>
  <c r="AG46" i="4"/>
  <c r="AH46" i="4"/>
  <c r="AI46" i="4"/>
  <c r="AJ46" i="4"/>
  <c r="AK46" i="4"/>
  <c r="AE46" i="4" s="1"/>
  <c r="AG47" i="4"/>
  <c r="AH47" i="4"/>
  <c r="AI47" i="4"/>
  <c r="AJ47" i="4"/>
  <c r="AK47" i="4"/>
  <c r="AG48" i="4"/>
  <c r="AH48" i="4"/>
  <c r="AI48" i="4"/>
  <c r="AI50" i="4" s="1"/>
  <c r="AJ48" i="4"/>
  <c r="AK48" i="4"/>
  <c r="AG49" i="4"/>
  <c r="AH49" i="4"/>
  <c r="AI49" i="4"/>
  <c r="AJ49" i="4"/>
  <c r="AK49" i="4"/>
  <c r="AF47" i="4"/>
  <c r="AF48" i="4"/>
  <c r="AF49" i="4"/>
  <c r="AG42" i="4"/>
  <c r="AH42" i="4"/>
  <c r="AI42" i="4"/>
  <c r="AJ42" i="4"/>
  <c r="AJ44" i="4" s="1"/>
  <c r="AK42" i="4"/>
  <c r="AG43" i="4"/>
  <c r="AG44" i="4" s="1"/>
  <c r="AH43" i="4"/>
  <c r="AH44" i="4" s="1"/>
  <c r="AI43" i="4"/>
  <c r="AJ43" i="4"/>
  <c r="AK43" i="4"/>
  <c r="AF43" i="4"/>
  <c r="BG12" i="4"/>
  <c r="BG13" i="4"/>
  <c r="BG14" i="4"/>
  <c r="BG15" i="4"/>
  <c r="BG16" i="4"/>
  <c r="AG35" i="4"/>
  <c r="AH35" i="4"/>
  <c r="AH40" i="4" s="1"/>
  <c r="AI35" i="4"/>
  <c r="AJ35" i="4"/>
  <c r="AK35" i="4"/>
  <c r="AG36" i="4"/>
  <c r="AH36" i="4"/>
  <c r="AI36" i="4"/>
  <c r="AJ36" i="4"/>
  <c r="AK36" i="4"/>
  <c r="AG37" i="4"/>
  <c r="AH37" i="4"/>
  <c r="AI37" i="4"/>
  <c r="AJ37" i="4"/>
  <c r="AJ40" i="4" s="1"/>
  <c r="AK37" i="4"/>
  <c r="AK40" i="4" s="1"/>
  <c r="AG38" i="4"/>
  <c r="AH38" i="4"/>
  <c r="AI38" i="4"/>
  <c r="AJ38" i="4"/>
  <c r="AK38" i="4"/>
  <c r="AG39" i="4"/>
  <c r="AH39" i="4"/>
  <c r="AI39" i="4"/>
  <c r="AJ39" i="4"/>
  <c r="AK39" i="4"/>
  <c r="AF36" i="4"/>
  <c r="AF40" i="4" s="1"/>
  <c r="AF37" i="4"/>
  <c r="AE37" i="4" s="1"/>
  <c r="AF38" i="4"/>
  <c r="AF39" i="4"/>
  <c r="AF46" i="4"/>
  <c r="AH21" i="9"/>
  <c r="AF42" i="4"/>
  <c r="AH17" i="9"/>
  <c r="AF35" i="4"/>
  <c r="AH10" i="9"/>
  <c r="AZ24" i="4"/>
  <c r="AZ25" i="4"/>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A40" i="4" s="1"/>
  <c r="AB36" i="4"/>
  <c r="AC36" i="4"/>
  <c r="AD36" i="4"/>
  <c r="Y37" i="4"/>
  <c r="Z37" i="4"/>
  <c r="AA37" i="4"/>
  <c r="AB37" i="4"/>
  <c r="AC37" i="4"/>
  <c r="AD37" i="4"/>
  <c r="Y38" i="4"/>
  <c r="Z38" i="4"/>
  <c r="AA38" i="4"/>
  <c r="X38" i="4" s="1"/>
  <c r="AB38" i="4"/>
  <c r="AC38" i="4"/>
  <c r="AD38" i="4"/>
  <c r="Y39" i="4"/>
  <c r="Z39" i="4"/>
  <c r="AA39" i="4"/>
  <c r="AB39" i="4"/>
  <c r="AC39" i="4"/>
  <c r="AD39" i="4"/>
  <c r="Z35" i="4"/>
  <c r="AA35" i="4"/>
  <c r="AB35" i="4"/>
  <c r="AC35" i="4"/>
  <c r="AD35" i="4"/>
  <c r="AD40" i="4" s="1"/>
  <c r="Y46" i="4"/>
  <c r="AA21" i="9"/>
  <c r="Y42" i="4"/>
  <c r="AA17" i="9"/>
  <c r="Y35" i="4"/>
  <c r="AA10" i="9"/>
  <c r="AE12" i="4"/>
  <c r="AE13" i="4"/>
  <c r="AE17" i="4" s="1"/>
  <c r="AE18" i="4" s="1"/>
  <c r="AE14" i="4"/>
  <c r="AE15" i="4"/>
  <c r="AE16" i="4"/>
  <c r="AL12" i="4"/>
  <c r="AL13" i="4"/>
  <c r="AL14" i="4"/>
  <c r="AL15" i="4"/>
  <c r="AL16" i="4"/>
  <c r="S35" i="4"/>
  <c r="T35" i="4"/>
  <c r="U35" i="4"/>
  <c r="V35" i="4"/>
  <c r="W35" i="4"/>
  <c r="S36" i="4"/>
  <c r="S40" i="4" s="1"/>
  <c r="T36" i="4"/>
  <c r="U36" i="4"/>
  <c r="V36" i="4"/>
  <c r="W36" i="4"/>
  <c r="S37" i="4"/>
  <c r="T37" i="4"/>
  <c r="U37" i="4"/>
  <c r="V37" i="4"/>
  <c r="W37" i="4"/>
  <c r="S38" i="4"/>
  <c r="T38" i="4"/>
  <c r="T40" i="4" s="1"/>
  <c r="U38" i="4"/>
  <c r="U40" i="4" s="1"/>
  <c r="V38" i="4"/>
  <c r="W38" i="4"/>
  <c r="S39" i="4"/>
  <c r="T39" i="4"/>
  <c r="U39" i="4"/>
  <c r="V39" i="4"/>
  <c r="W39" i="4"/>
  <c r="AL20" i="4"/>
  <c r="AL21" i="4"/>
  <c r="S42" i="4"/>
  <c r="T42" i="4"/>
  <c r="T44" i="4" s="1"/>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Q36" i="4" s="1"/>
  <c r="R37" i="4"/>
  <c r="R38" i="4"/>
  <c r="R39" i="4"/>
  <c r="R46" i="4"/>
  <c r="T21" i="9"/>
  <c r="R42" i="4"/>
  <c r="T17" i="9"/>
  <c r="R35" i="4"/>
  <c r="T10" i="9"/>
  <c r="X24" i="4"/>
  <c r="X28" i="4" s="1"/>
  <c r="X25" i="4"/>
  <c r="X26" i="4"/>
  <c r="X27" i="4"/>
  <c r="K47" i="4"/>
  <c r="L47" i="4"/>
  <c r="M47" i="4"/>
  <c r="N47" i="4"/>
  <c r="O47" i="4"/>
  <c r="P47" i="4"/>
  <c r="K48" i="4"/>
  <c r="L48" i="4"/>
  <c r="M48" i="4"/>
  <c r="N48" i="4"/>
  <c r="O48" i="4"/>
  <c r="P48" i="4"/>
  <c r="K49" i="4"/>
  <c r="L49" i="4"/>
  <c r="M49" i="4"/>
  <c r="N49" i="4"/>
  <c r="O49" i="4"/>
  <c r="P49" i="4"/>
  <c r="L46" i="4"/>
  <c r="M46" i="4"/>
  <c r="N46" i="4"/>
  <c r="O46" i="4"/>
  <c r="O50" i="4" s="1"/>
  <c r="P46" i="4"/>
  <c r="X20" i="4"/>
  <c r="X21" i="4"/>
  <c r="K43" i="4"/>
  <c r="L43" i="4"/>
  <c r="M43" i="4"/>
  <c r="N43" i="4"/>
  <c r="O43" i="4"/>
  <c r="P43" i="4"/>
  <c r="P44" i="4" s="1"/>
  <c r="L42" i="4"/>
  <c r="M42" i="4"/>
  <c r="M44" i="4" s="1"/>
  <c r="N42" i="4"/>
  <c r="N44" i="4" s="1"/>
  <c r="O42" i="4"/>
  <c r="P42" i="4"/>
  <c r="Q12" i="4"/>
  <c r="Q13" i="4"/>
  <c r="Q14" i="4"/>
  <c r="Q15" i="4"/>
  <c r="Q16" i="4"/>
  <c r="X12" i="4"/>
  <c r="X13" i="4"/>
  <c r="X14" i="4"/>
  <c r="X15" i="4"/>
  <c r="X16" i="4"/>
  <c r="K36" i="4"/>
  <c r="L36" i="4"/>
  <c r="M36" i="4"/>
  <c r="M40" i="4" s="1"/>
  <c r="N36" i="4"/>
  <c r="O36" i="4"/>
  <c r="P36" i="4"/>
  <c r="K37" i="4"/>
  <c r="K40" i="4" s="1"/>
  <c r="L37" i="4"/>
  <c r="M37" i="4"/>
  <c r="N37" i="4"/>
  <c r="O37" i="4"/>
  <c r="O40" i="4" s="1"/>
  <c r="P37" i="4"/>
  <c r="K38" i="4"/>
  <c r="L38" i="4"/>
  <c r="M38" i="4"/>
  <c r="J38" i="4" s="1"/>
  <c r="N38" i="4"/>
  <c r="O38" i="4"/>
  <c r="P38" i="4"/>
  <c r="K39" i="4"/>
  <c r="L39" i="4"/>
  <c r="M39" i="4"/>
  <c r="N39" i="4"/>
  <c r="O39" i="4"/>
  <c r="J39" i="4" s="1"/>
  <c r="P39" i="4"/>
  <c r="L35" i="4"/>
  <c r="M35" i="4"/>
  <c r="N35" i="4"/>
  <c r="N40" i="4" s="1"/>
  <c r="O35" i="4"/>
  <c r="P35" i="4"/>
  <c r="P40" i="4" s="1"/>
  <c r="K46" i="4"/>
  <c r="M21" i="9"/>
  <c r="K42" i="4"/>
  <c r="M17" i="9"/>
  <c r="K35" i="4"/>
  <c r="M10" i="9"/>
  <c r="L10" i="9" s="1"/>
  <c r="J24" i="4"/>
  <c r="J25" i="4"/>
  <c r="J26" i="4"/>
  <c r="J27" i="4"/>
  <c r="I49" i="4"/>
  <c r="H49" i="4"/>
  <c r="G49" i="4"/>
  <c r="F49" i="4"/>
  <c r="E49" i="4"/>
  <c r="D49" i="4"/>
  <c r="I48" i="4"/>
  <c r="H48" i="4"/>
  <c r="G48" i="4"/>
  <c r="F48" i="4"/>
  <c r="E48" i="4"/>
  <c r="D48" i="4"/>
  <c r="I47" i="4"/>
  <c r="H47" i="4"/>
  <c r="G47" i="4"/>
  <c r="F47" i="4"/>
  <c r="E47" i="4"/>
  <c r="D47" i="4"/>
  <c r="I46" i="4"/>
  <c r="H46" i="4"/>
  <c r="H50" i="4" s="1"/>
  <c r="G46" i="4"/>
  <c r="G50" i="4" s="1"/>
  <c r="F46" i="4"/>
  <c r="E46" i="4"/>
  <c r="D46" i="4"/>
  <c r="F21" i="9"/>
  <c r="J20" i="4"/>
  <c r="J21" i="4"/>
  <c r="I43" i="4"/>
  <c r="H43" i="4"/>
  <c r="G43" i="4"/>
  <c r="F43" i="4"/>
  <c r="E43" i="4"/>
  <c r="D43" i="4"/>
  <c r="D44" i="4" s="1"/>
  <c r="I42" i="4"/>
  <c r="H42" i="4"/>
  <c r="G42" i="4"/>
  <c r="G44" i="4" s="1"/>
  <c r="F42" i="4"/>
  <c r="E42" i="4"/>
  <c r="D42" i="4"/>
  <c r="F17" i="9"/>
  <c r="C12" i="4"/>
  <c r="C13" i="4"/>
  <c r="C17" i="4" s="1"/>
  <c r="F35" i="4" s="1"/>
  <c r="C14" i="4"/>
  <c r="C15" i="4"/>
  <c r="C16" i="4"/>
  <c r="J12" i="4"/>
  <c r="J13" i="4"/>
  <c r="J14" i="4"/>
  <c r="J15" i="4"/>
  <c r="J16" i="4"/>
  <c r="I39" i="4"/>
  <c r="H39" i="4"/>
  <c r="G39" i="4"/>
  <c r="F39" i="4"/>
  <c r="E39" i="4"/>
  <c r="D39" i="4"/>
  <c r="C39" i="4" s="1"/>
  <c r="I38" i="4"/>
  <c r="H38" i="4"/>
  <c r="G38" i="4"/>
  <c r="F38" i="4"/>
  <c r="E38" i="4"/>
  <c r="D38" i="4"/>
  <c r="I37" i="4"/>
  <c r="H37" i="4"/>
  <c r="G37" i="4"/>
  <c r="F37" i="4"/>
  <c r="E37" i="4"/>
  <c r="D37" i="4"/>
  <c r="D40" i="4" s="1"/>
  <c r="I36" i="4"/>
  <c r="H36" i="4"/>
  <c r="G36" i="4"/>
  <c r="F36" i="4"/>
  <c r="E36" i="4"/>
  <c r="D36" i="4"/>
  <c r="I35" i="4"/>
  <c r="H35" i="4"/>
  <c r="H40" i="4" s="1"/>
  <c r="G35" i="4"/>
  <c r="E35" i="4"/>
  <c r="D35" i="4"/>
  <c r="F10" i="9"/>
  <c r="BK50" i="4"/>
  <c r="AZ47" i="4"/>
  <c r="AB50" i="4"/>
  <c r="AA50" i="4"/>
  <c r="X47" i="4"/>
  <c r="K50" i="4"/>
  <c r="BF44" i="4"/>
  <c r="BB44" i="4"/>
  <c r="AW44" i="4"/>
  <c r="AV44" i="4"/>
  <c r="AR44" i="4"/>
  <c r="AQ44" i="4"/>
  <c r="AO44" i="4"/>
  <c r="AK44" i="4"/>
  <c r="AF44" i="4"/>
  <c r="AD44" i="4"/>
  <c r="AC44" i="4"/>
  <c r="Z44" i="4"/>
  <c r="W44" i="4"/>
  <c r="V44" i="4"/>
  <c r="S44" i="4"/>
  <c r="K44" i="4"/>
  <c r="H44" i="4"/>
  <c r="F44" i="4"/>
  <c r="C42" i="4"/>
  <c r="BL40" i="4"/>
  <c r="AT40" i="4"/>
  <c r="AS38" i="4"/>
  <c r="AO40" i="4"/>
  <c r="AM40" i="4"/>
  <c r="AE38" i="4"/>
  <c r="AB40" i="4"/>
  <c r="V40" i="4"/>
  <c r="L40" i="4"/>
  <c r="J35" i="4"/>
  <c r="J36" i="4"/>
  <c r="C24" i="3"/>
  <c r="C25" i="3"/>
  <c r="C26" i="3"/>
  <c r="C27" i="3"/>
  <c r="P50" i="3"/>
  <c r="O50" i="3"/>
  <c r="N50" i="3"/>
  <c r="M50" i="3"/>
  <c r="L50" i="3"/>
  <c r="K50" i="3"/>
  <c r="P49" i="3"/>
  <c r="O49" i="3"/>
  <c r="N49" i="3"/>
  <c r="M49" i="3"/>
  <c r="L49" i="3"/>
  <c r="K49" i="3"/>
  <c r="P48" i="3"/>
  <c r="O48" i="3"/>
  <c r="N48" i="3"/>
  <c r="N51" i="3" s="1"/>
  <c r="M48" i="3"/>
  <c r="M51" i="3" s="1"/>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S47" i="3"/>
  <c r="S51" i="3" s="1"/>
  <c r="R47" i="3"/>
  <c r="AD50" i="3"/>
  <c r="AC50" i="3"/>
  <c r="AB50" i="3"/>
  <c r="AA50" i="3"/>
  <c r="Z50" i="3"/>
  <c r="Y50" i="3"/>
  <c r="AD49" i="3"/>
  <c r="AC49" i="3"/>
  <c r="AB49" i="3"/>
  <c r="AA49" i="3"/>
  <c r="Z49" i="3"/>
  <c r="X49" i="3" s="1"/>
  <c r="Y49" i="3"/>
  <c r="AD48" i="3"/>
  <c r="AC48" i="3"/>
  <c r="AB48" i="3"/>
  <c r="AA48" i="3"/>
  <c r="AA51" i="3" s="1"/>
  <c r="Z48" i="3"/>
  <c r="Y48" i="3"/>
  <c r="AD47" i="3"/>
  <c r="AD51" i="3" s="1"/>
  <c r="AC47" i="3"/>
  <c r="AB47" i="3"/>
  <c r="AA47" i="3"/>
  <c r="Z47" i="3"/>
  <c r="Z51" i="3" s="1"/>
  <c r="Y47" i="3"/>
  <c r="AK50" i="3"/>
  <c r="AJ50" i="3"/>
  <c r="AI50" i="3"/>
  <c r="AH50" i="3"/>
  <c r="AG50" i="3"/>
  <c r="AF50" i="3"/>
  <c r="AK49" i="3"/>
  <c r="AJ49" i="3"/>
  <c r="AI49" i="3"/>
  <c r="AH49" i="3"/>
  <c r="AG49" i="3"/>
  <c r="AF49" i="3"/>
  <c r="AK48" i="3"/>
  <c r="AJ48" i="3"/>
  <c r="AI48" i="3"/>
  <c r="AH48" i="3"/>
  <c r="AH51" i="3" s="1"/>
  <c r="AG48" i="3"/>
  <c r="AF48" i="3"/>
  <c r="AK47" i="3"/>
  <c r="AJ47" i="3"/>
  <c r="AI47" i="3"/>
  <c r="AH47" i="3"/>
  <c r="AG47" i="3"/>
  <c r="AF47" i="3"/>
  <c r="I50" i="3"/>
  <c r="H50" i="3"/>
  <c r="G50" i="3"/>
  <c r="F50" i="3"/>
  <c r="E50" i="3"/>
  <c r="D50" i="3"/>
  <c r="I49" i="3"/>
  <c r="H49" i="3"/>
  <c r="G49" i="3"/>
  <c r="F49" i="3"/>
  <c r="E49" i="3"/>
  <c r="D49" i="3"/>
  <c r="I48" i="3"/>
  <c r="H48" i="3"/>
  <c r="G48" i="3"/>
  <c r="F48" i="3"/>
  <c r="F51" i="3" s="1"/>
  <c r="E48" i="3"/>
  <c r="D48" i="3"/>
  <c r="I47" i="3"/>
  <c r="H47" i="3"/>
  <c r="G47" i="3"/>
  <c r="F47" i="3"/>
  <c r="E47" i="3"/>
  <c r="D47" i="3"/>
  <c r="F22" i="8"/>
  <c r="C20" i="3"/>
  <c r="C21" i="3"/>
  <c r="AK44" i="3"/>
  <c r="AK45" i="3" s="1"/>
  <c r="AJ44" i="3"/>
  <c r="AI44" i="3"/>
  <c r="AH44" i="3"/>
  <c r="AG44" i="3"/>
  <c r="AF44" i="3"/>
  <c r="AK43" i="3"/>
  <c r="AJ43" i="3"/>
  <c r="AI43" i="3"/>
  <c r="AH43" i="3"/>
  <c r="AG43" i="3"/>
  <c r="AF43" i="3"/>
  <c r="AE43" i="3" s="1"/>
  <c r="W44" i="3"/>
  <c r="V44" i="3"/>
  <c r="U44" i="3"/>
  <c r="T44" i="3"/>
  <c r="S44" i="3"/>
  <c r="R44" i="3"/>
  <c r="W43" i="3"/>
  <c r="V43" i="3"/>
  <c r="V45" i="3" s="1"/>
  <c r="U43" i="3"/>
  <c r="T43" i="3"/>
  <c r="S43" i="3"/>
  <c r="R43" i="3"/>
  <c r="R45" i="3" s="1"/>
  <c r="AD44" i="3"/>
  <c r="AD45" i="3" s="1"/>
  <c r="AC44" i="3"/>
  <c r="AB44" i="3"/>
  <c r="AA44" i="3"/>
  <c r="Z44" i="3"/>
  <c r="Y44" i="3"/>
  <c r="AD43" i="3"/>
  <c r="AC43" i="3"/>
  <c r="AC45" i="3" s="1"/>
  <c r="AB43" i="3"/>
  <c r="AA43" i="3"/>
  <c r="Z43" i="3"/>
  <c r="Z45" i="3" s="1"/>
  <c r="Y43" i="3"/>
  <c r="Y45" i="3" s="1"/>
  <c r="P44" i="3"/>
  <c r="P45" i="3" s="1"/>
  <c r="O44" i="3"/>
  <c r="N44" i="3"/>
  <c r="M44" i="3"/>
  <c r="L44" i="3"/>
  <c r="K44" i="3"/>
  <c r="J44" i="3" s="1"/>
  <c r="P43" i="3"/>
  <c r="O43" i="3"/>
  <c r="N43" i="3"/>
  <c r="M43" i="3"/>
  <c r="L43" i="3"/>
  <c r="K43" i="3"/>
  <c r="J43" i="3" s="1"/>
  <c r="J45" i="3" s="1"/>
  <c r="I44" i="3"/>
  <c r="I45" i="3" s="1"/>
  <c r="H44" i="3"/>
  <c r="G44" i="3"/>
  <c r="F44" i="3"/>
  <c r="E44" i="3"/>
  <c r="D44" i="3"/>
  <c r="I43" i="3"/>
  <c r="H43" i="3"/>
  <c r="G43" i="3"/>
  <c r="F43" i="3"/>
  <c r="E43" i="3"/>
  <c r="D43" i="3"/>
  <c r="C43" i="3" s="1"/>
  <c r="F18" i="8"/>
  <c r="E18" i="8" s="1"/>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R41" i="3" s="1"/>
  <c r="P40" i="3"/>
  <c r="O40" i="3"/>
  <c r="N40" i="3"/>
  <c r="M40" i="3"/>
  <c r="L40" i="3"/>
  <c r="K40" i="3"/>
  <c r="P39" i="3"/>
  <c r="O39" i="3"/>
  <c r="N39" i="3"/>
  <c r="M39" i="3"/>
  <c r="L39" i="3"/>
  <c r="K39" i="3"/>
  <c r="P38" i="3"/>
  <c r="O38" i="3"/>
  <c r="N38" i="3"/>
  <c r="M38" i="3"/>
  <c r="L38" i="3"/>
  <c r="K38" i="3"/>
  <c r="P37" i="3"/>
  <c r="O37" i="3"/>
  <c r="O41" i="3" s="1"/>
  <c r="N37" i="3"/>
  <c r="N41" i="3" s="1"/>
  <c r="M37" i="3"/>
  <c r="L37" i="3"/>
  <c r="K37" i="3"/>
  <c r="K41" i="3" s="1"/>
  <c r="P36" i="3"/>
  <c r="P41" i="3" s="1"/>
  <c r="O36" i="3"/>
  <c r="N36" i="3"/>
  <c r="M36" i="3"/>
  <c r="M41" i="3" s="1"/>
  <c r="L36" i="3"/>
  <c r="K36" i="3"/>
  <c r="D37" i="3"/>
  <c r="E37" i="3"/>
  <c r="F37" i="3"/>
  <c r="G37" i="3"/>
  <c r="H37" i="3"/>
  <c r="I37" i="3"/>
  <c r="D38" i="3"/>
  <c r="E38" i="3"/>
  <c r="F38" i="3"/>
  <c r="G38" i="3"/>
  <c r="H38" i="3"/>
  <c r="I38" i="3"/>
  <c r="D39" i="3"/>
  <c r="E39" i="3"/>
  <c r="G39" i="3"/>
  <c r="H39" i="3"/>
  <c r="I39" i="3"/>
  <c r="D40" i="3"/>
  <c r="E40" i="3"/>
  <c r="C40" i="3" s="1"/>
  <c r="F40" i="3"/>
  <c r="G40" i="3"/>
  <c r="H40" i="3"/>
  <c r="I40" i="3"/>
  <c r="E36" i="3"/>
  <c r="F36" i="3"/>
  <c r="G36" i="3"/>
  <c r="H36" i="3"/>
  <c r="I36" i="3"/>
  <c r="D36" i="3"/>
  <c r="F11" i="8"/>
  <c r="AE48" i="3"/>
  <c r="X12" i="5"/>
  <c r="X13" i="5"/>
  <c r="X14" i="5"/>
  <c r="X15" i="5"/>
  <c r="X16" i="5"/>
  <c r="AE24" i="5"/>
  <c r="AE25" i="5"/>
  <c r="AE26" i="5"/>
  <c r="AE27" i="5"/>
  <c r="AE20" i="5"/>
  <c r="AE21" i="5"/>
  <c r="X24" i="5"/>
  <c r="X25" i="5"/>
  <c r="X26" i="5"/>
  <c r="X27" i="5"/>
  <c r="X20" i="5"/>
  <c r="X22" i="5" s="1"/>
  <c r="X21" i="5"/>
  <c r="J24" i="5"/>
  <c r="J28" i="5" s="1"/>
  <c r="J25" i="5"/>
  <c r="J26" i="5"/>
  <c r="J27" i="5"/>
  <c r="J20" i="5"/>
  <c r="J21" i="5"/>
  <c r="J22" i="5" s="1"/>
  <c r="B3" i="26"/>
  <c r="B2" i="26"/>
  <c r="B1" i="26"/>
  <c r="BF10" i="25"/>
  <c r="BE10" i="25"/>
  <c r="BD10" i="25"/>
  <c r="BC10" i="25"/>
  <c r="BC14" i="25" s="1"/>
  <c r="BB10" i="25"/>
  <c r="BA10" i="25" s="1"/>
  <c r="BA14" i="25" s="1"/>
  <c r="AT10" i="25"/>
  <c r="AS10" i="25"/>
  <c r="AR10" i="25"/>
  <c r="AQ10" i="25"/>
  <c r="AP10" i="25"/>
  <c r="DD24" i="4"/>
  <c r="DD25" i="4"/>
  <c r="DD28" i="4" s="1"/>
  <c r="DD26" i="4"/>
  <c r="DD27" i="4"/>
  <c r="BB23" i="25"/>
  <c r="BB22" i="25"/>
  <c r="BA22" i="25" s="1"/>
  <c r="BB21" i="25"/>
  <c r="BA21" i="25" s="1"/>
  <c r="BB20" i="25"/>
  <c r="DD20" i="4"/>
  <c r="DD21" i="4"/>
  <c r="BB17" i="25"/>
  <c r="BB16" i="25"/>
  <c r="BB18" i="25" s="1"/>
  <c r="BB13" i="25"/>
  <c r="BB12" i="25"/>
  <c r="BB11" i="25"/>
  <c r="CP24" i="4"/>
  <c r="CP28" i="4" s="1"/>
  <c r="CP25" i="4"/>
  <c r="CP26" i="4"/>
  <c r="CP27" i="4"/>
  <c r="AV23" i="25"/>
  <c r="AV22" i="25"/>
  <c r="AV21" i="25"/>
  <c r="AV20" i="25"/>
  <c r="CP20" i="4"/>
  <c r="CP22" i="4" s="1"/>
  <c r="CP21" i="4"/>
  <c r="AV17" i="25"/>
  <c r="AV16" i="25"/>
  <c r="CB24" i="4"/>
  <c r="CB25" i="4"/>
  <c r="CB28" i="4" s="1"/>
  <c r="CB26" i="4"/>
  <c r="CB27" i="4"/>
  <c r="AP23" i="25"/>
  <c r="AP22" i="25"/>
  <c r="AP21" i="25"/>
  <c r="AP20" i="25"/>
  <c r="CB20" i="4"/>
  <c r="CB21" i="4"/>
  <c r="AP17" i="25"/>
  <c r="AP16" i="25"/>
  <c r="AP13" i="25"/>
  <c r="AO13" i="25" s="1"/>
  <c r="AP12" i="25"/>
  <c r="AP14" i="25" s="1"/>
  <c r="AP11" i="25"/>
  <c r="BN24" i="4"/>
  <c r="BN25" i="4"/>
  <c r="BN26" i="4"/>
  <c r="BN27" i="4"/>
  <c r="AJ23" i="25"/>
  <c r="AJ22" i="25"/>
  <c r="AJ21" i="25"/>
  <c r="AJ20" i="25"/>
  <c r="BN20" i="4"/>
  <c r="BN21" i="4"/>
  <c r="AJ17" i="25"/>
  <c r="AI17" i="25" s="1"/>
  <c r="AJ16" i="25"/>
  <c r="BG24" i="4"/>
  <c r="BG25" i="4"/>
  <c r="BG26" i="4"/>
  <c r="BG27" i="4"/>
  <c r="AD23" i="25"/>
  <c r="AD22" i="25"/>
  <c r="AD21" i="25"/>
  <c r="AD20" i="25"/>
  <c r="BG20" i="4"/>
  <c r="BG21" i="4"/>
  <c r="BG22"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K20" i="25" s="1"/>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s="1"/>
  <c r="L18" i="24"/>
  <c r="L17" i="24"/>
  <c r="K17" i="24" s="1"/>
  <c r="L14" i="24"/>
  <c r="L12" i="24"/>
  <c r="F24" i="24"/>
  <c r="E24" i="24" s="1"/>
  <c r="F23" i="24"/>
  <c r="E23" i="24" s="1"/>
  <c r="F22" i="24"/>
  <c r="F21" i="24"/>
  <c r="J24" i="24"/>
  <c r="I24" i="24"/>
  <c r="H24" i="24"/>
  <c r="G24" i="24"/>
  <c r="J23" i="24"/>
  <c r="I23" i="24"/>
  <c r="H23" i="24"/>
  <c r="G23" i="24"/>
  <c r="J22" i="24"/>
  <c r="I22" i="24"/>
  <c r="I25" i="24" s="1"/>
  <c r="H22" i="24"/>
  <c r="G22" i="24"/>
  <c r="J21" i="24"/>
  <c r="J25" i="24" s="1"/>
  <c r="I21" i="24"/>
  <c r="H21" i="24"/>
  <c r="G21" i="24"/>
  <c r="G25" i="24" s="1"/>
  <c r="B3" i="24"/>
  <c r="B2" i="24"/>
  <c r="B1" i="24"/>
  <c r="H25"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E22" i="25" s="1"/>
  <c r="J23" i="25"/>
  <c r="G21" i="25"/>
  <c r="F21" i="25"/>
  <c r="I23" i="25"/>
  <c r="H22" i="25"/>
  <c r="J21" i="25"/>
  <c r="J24" i="25" s="1"/>
  <c r="I20" i="25"/>
  <c r="F20" i="25"/>
  <c r="H23" i="25"/>
  <c r="G22" i="25"/>
  <c r="I21" i="25"/>
  <c r="H20" i="25"/>
  <c r="I22" i="25"/>
  <c r="J20" i="25"/>
  <c r="AG18" i="24"/>
  <c r="AE17" i="24"/>
  <c r="AF18" i="24"/>
  <c r="AH17" i="24"/>
  <c r="AE18" i="24"/>
  <c r="AG17" i="24"/>
  <c r="AH18" i="24"/>
  <c r="AF17" i="24"/>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9" i="24" s="1"/>
  <c r="G17" i="24"/>
  <c r="J18" i="24"/>
  <c r="J19" i="24" s="1"/>
  <c r="V10" i="25"/>
  <c r="Q10" i="25" s="1"/>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X18" i="25" s="1"/>
  <c r="AY17" i="25"/>
  <c r="AY16" i="25"/>
  <c r="AY18" i="25" s="1"/>
  <c r="AW17" i="25"/>
  <c r="AW18" i="25" s="1"/>
  <c r="AW16" i="25"/>
  <c r="AZ17" i="25"/>
  <c r="AZ16" i="25"/>
  <c r="AT17" i="25"/>
  <c r="AT16" i="25"/>
  <c r="AQ16" i="25"/>
  <c r="AS17" i="25"/>
  <c r="AS16" i="25"/>
  <c r="AR17" i="25"/>
  <c r="AR16" i="25"/>
  <c r="AQ17" i="25"/>
  <c r="AQ18" i="25" s="1"/>
  <c r="AV18" i="9"/>
  <c r="AU18" i="9" s="1"/>
  <c r="AF17" i="25"/>
  <c r="AE16" i="25"/>
  <c r="AE17" i="25"/>
  <c r="AH16" i="25"/>
  <c r="AH17" i="25"/>
  <c r="AG16" i="25"/>
  <c r="AG17" i="25"/>
  <c r="AF16" i="25"/>
  <c r="AH18" i="9"/>
  <c r="AH19" i="9" s="1"/>
  <c r="AZ22" i="4"/>
  <c r="Z17" i="25"/>
  <c r="W17" i="25" s="1"/>
  <c r="Y16" i="25"/>
  <c r="W16" i="25" s="1"/>
  <c r="W18" i="25" s="1"/>
  <c r="Y17" i="25"/>
  <c r="Z16" i="25"/>
  <c r="V17" i="25"/>
  <c r="S16" i="25"/>
  <c r="S18" i="25" s="1"/>
  <c r="U17" i="25"/>
  <c r="Q17" i="25" s="1"/>
  <c r="V16" i="25"/>
  <c r="S17" i="25"/>
  <c r="T17" i="25"/>
  <c r="U16" i="25"/>
  <c r="T16" i="25"/>
  <c r="N17" i="25"/>
  <c r="K17" i="25" s="1"/>
  <c r="P16" i="25"/>
  <c r="K16" i="25" s="1"/>
  <c r="K18" i="25" s="1"/>
  <c r="M17" i="25"/>
  <c r="M18" i="25" s="1"/>
  <c r="O16" i="25"/>
  <c r="P17" i="25"/>
  <c r="N16" i="25"/>
  <c r="O17" i="25"/>
  <c r="O18" i="25" s="1"/>
  <c r="M16" i="25"/>
  <c r="F17" i="25"/>
  <c r="J17" i="25"/>
  <c r="J18" i="25" s="1"/>
  <c r="H16" i="25"/>
  <c r="F16" i="25"/>
  <c r="I17" i="25"/>
  <c r="G16" i="25"/>
  <c r="G18" i="25" s="1"/>
  <c r="H17" i="25"/>
  <c r="J16" i="25"/>
  <c r="G17" i="25"/>
  <c r="I16" i="25"/>
  <c r="I18" i="25" s="1"/>
  <c r="V13" i="25"/>
  <c r="U12" i="25"/>
  <c r="T11" i="25"/>
  <c r="S13" i="25"/>
  <c r="U13" i="25"/>
  <c r="T12" i="25"/>
  <c r="S11" i="25"/>
  <c r="T13" i="25"/>
  <c r="S12" i="25"/>
  <c r="V11" i="25"/>
  <c r="V12" i="25"/>
  <c r="U11" i="25"/>
  <c r="F12" i="25"/>
  <c r="I13" i="25"/>
  <c r="J12" i="25"/>
  <c r="J11" i="25"/>
  <c r="F11" i="25"/>
  <c r="E11" i="25" s="1"/>
  <c r="H13" i="25"/>
  <c r="I12" i="25"/>
  <c r="I11" i="25"/>
  <c r="G13" i="25"/>
  <c r="H12" i="25"/>
  <c r="H11" i="25"/>
  <c r="F13" i="25"/>
  <c r="J13" i="25"/>
  <c r="G12" i="25"/>
  <c r="G11" i="25"/>
  <c r="F24" i="9"/>
  <c r="F23" i="9"/>
  <c r="F22" i="9"/>
  <c r="F18" i="9"/>
  <c r="F19" i="9" s="1"/>
  <c r="AH24" i="24"/>
  <c r="AH23" i="24"/>
  <c r="AH25" i="24" s="1"/>
  <c r="AF22" i="24"/>
  <c r="AE22" i="24"/>
  <c r="AF24" i="24"/>
  <c r="AF23" i="24"/>
  <c r="AH22" i="24"/>
  <c r="AG21" i="24"/>
  <c r="AE24" i="24"/>
  <c r="AE23" i="24"/>
  <c r="AC23" i="24" s="1"/>
  <c r="AG22" i="24"/>
  <c r="AF21" i="24"/>
  <c r="AE21" i="24"/>
  <c r="AG24" i="24"/>
  <c r="AG23" i="24"/>
  <c r="AH21" i="24"/>
  <c r="O24" i="24"/>
  <c r="N21" i="24"/>
  <c r="M24" i="24"/>
  <c r="N23" i="24"/>
  <c r="O22" i="24"/>
  <c r="M21" i="24"/>
  <c r="M25" i="24" s="1"/>
  <c r="P24" i="24"/>
  <c r="M23" i="24"/>
  <c r="N22" i="24"/>
  <c r="P21" i="24"/>
  <c r="P23" i="24"/>
  <c r="K23" i="24" s="1"/>
  <c r="M22" i="24"/>
  <c r="O21" i="24"/>
  <c r="N24" i="24"/>
  <c r="O23" i="24"/>
  <c r="P22" i="24"/>
  <c r="AC18" i="24"/>
  <c r="AE19" i="24"/>
  <c r="AH19" i="24"/>
  <c r="N18" i="24"/>
  <c r="O17" i="24"/>
  <c r="M18" i="24"/>
  <c r="N17" i="24"/>
  <c r="P18" i="24"/>
  <c r="M17" i="24"/>
  <c r="O18" i="24"/>
  <c r="P17" i="24"/>
  <c r="P14" i="24"/>
  <c r="P13" i="24"/>
  <c r="P15" i="24" s="1"/>
  <c r="M12" i="24"/>
  <c r="O14" i="24"/>
  <c r="O13" i="24"/>
  <c r="P12" i="24"/>
  <c r="N13" i="24"/>
  <c r="O12" i="24"/>
  <c r="M13" i="24"/>
  <c r="N12" i="24"/>
  <c r="N14" i="24"/>
  <c r="M14" i="24"/>
  <c r="O12" i="8"/>
  <c r="P12" i="8"/>
  <c r="P16" i="8" s="1"/>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E14" i="25" s="1"/>
  <c r="AD11" i="25"/>
  <c r="AD14" i="25" s="1"/>
  <c r="AY10" i="25"/>
  <c r="AV13" i="25"/>
  <c r="AW10" i="25"/>
  <c r="AV12" i="25"/>
  <c r="AZ10" i="25"/>
  <c r="AV10" i="25"/>
  <c r="AV11" i="25"/>
  <c r="AX10" i="25"/>
  <c r="AK10" i="25"/>
  <c r="AJ10" i="25"/>
  <c r="AM10" i="25"/>
  <c r="AM14" i="25" s="1"/>
  <c r="AJ11" i="25"/>
  <c r="AJ14" i="25" s="1"/>
  <c r="AL10" i="25"/>
  <c r="AJ13" i="25"/>
  <c r="AN10" i="25"/>
  <c r="AJ12" i="25"/>
  <c r="AA10" i="25"/>
  <c r="X12" i="25"/>
  <c r="X10" i="25"/>
  <c r="Z10" i="25"/>
  <c r="X11" i="25"/>
  <c r="X13" i="25"/>
  <c r="Y10" i="25"/>
  <c r="W10" i="25" s="1"/>
  <c r="AB10" i="25"/>
  <c r="AB14" i="25" s="1"/>
  <c r="M10" i="25"/>
  <c r="P10" i="25"/>
  <c r="L10" i="25"/>
  <c r="O10" i="25"/>
  <c r="N10" i="25"/>
  <c r="AZ18" i="25"/>
  <c r="AE18" i="25"/>
  <c r="AG18" i="25"/>
  <c r="AH18" i="25"/>
  <c r="V18" i="25"/>
  <c r="BC23" i="25"/>
  <c r="BF22" i="25"/>
  <c r="BD21" i="25"/>
  <c r="BF20" i="25"/>
  <c r="BE23" i="25"/>
  <c r="BD22" i="25"/>
  <c r="BF21" i="25"/>
  <c r="BF24" i="25" s="1"/>
  <c r="BD20" i="25"/>
  <c r="BD24" i="25" s="1"/>
  <c r="BD23" i="25"/>
  <c r="BC22" i="25"/>
  <c r="BE21" i="25"/>
  <c r="BC20" i="25"/>
  <c r="BF23" i="25"/>
  <c r="BE22" i="25"/>
  <c r="BC21" i="25"/>
  <c r="BE20" i="25"/>
  <c r="AZ23" i="25"/>
  <c r="AZ22" i="25"/>
  <c r="AZ21" i="25"/>
  <c r="AU21" i="25" s="1"/>
  <c r="AZ20" i="25"/>
  <c r="AZ24" i="25" s="1"/>
  <c r="AY23" i="25"/>
  <c r="AY22" i="25"/>
  <c r="AY21" i="25"/>
  <c r="AY20" i="25"/>
  <c r="AW22" i="25"/>
  <c r="AW21" i="25"/>
  <c r="AX23" i="25"/>
  <c r="AX22" i="25"/>
  <c r="AX21" i="25"/>
  <c r="AX20" i="25"/>
  <c r="AW23" i="25"/>
  <c r="AU23" i="25" s="1"/>
  <c r="AW20" i="25"/>
  <c r="AW24" i="25" s="1"/>
  <c r="AR23" i="25"/>
  <c r="AT22" i="25"/>
  <c r="AR21" i="25"/>
  <c r="AR20" i="25"/>
  <c r="AQ20" i="25"/>
  <c r="AT23" i="25"/>
  <c r="AR22" i="25"/>
  <c r="AT21" i="25"/>
  <c r="AT20" i="25"/>
  <c r="AS23" i="25"/>
  <c r="AQ22" i="25"/>
  <c r="AS21" i="25"/>
  <c r="AS24" i="25" s="1"/>
  <c r="AS20" i="25"/>
  <c r="AQ23" i="25"/>
  <c r="AS22" i="25"/>
  <c r="AQ21" i="25"/>
  <c r="AN23" i="25"/>
  <c r="AN22" i="25"/>
  <c r="AL21" i="25"/>
  <c r="AM20" i="25"/>
  <c r="AN21" i="25"/>
  <c r="AK20" i="25"/>
  <c r="AK22" i="25"/>
  <c r="AK24" i="25" s="1"/>
  <c r="AN20" i="25"/>
  <c r="AI20" i="25" s="1"/>
  <c r="AM23" i="25"/>
  <c r="AM22" i="25"/>
  <c r="AK21" i="25"/>
  <c r="AL20" i="25"/>
  <c r="AL23" i="25"/>
  <c r="AL22" i="25"/>
  <c r="AK23" i="25"/>
  <c r="AM21" i="25"/>
  <c r="AG23" i="25"/>
  <c r="AG22" i="25"/>
  <c r="AF21" i="25"/>
  <c r="AC21" i="25" s="1"/>
  <c r="AE20" i="25"/>
  <c r="AF23" i="25"/>
  <c r="AF22" i="25"/>
  <c r="AE21" i="25"/>
  <c r="AH20" i="25"/>
  <c r="AH23" i="25"/>
  <c r="AH22" i="25"/>
  <c r="AG21" i="25"/>
  <c r="AE23" i="25"/>
  <c r="AE22" i="25"/>
  <c r="AH21" i="25"/>
  <c r="AG20" i="25"/>
  <c r="AG24" i="25" s="1"/>
  <c r="AF20" i="25"/>
  <c r="AF24" i="25" s="1"/>
  <c r="Z23" i="25"/>
  <c r="AA22" i="25"/>
  <c r="AB21" i="25"/>
  <c r="Y20" i="25"/>
  <c r="AA23" i="25"/>
  <c r="Y23" i="25"/>
  <c r="Z22" i="25"/>
  <c r="AA21" i="25"/>
  <c r="AB20" i="25"/>
  <c r="Y21" i="25"/>
  <c r="AB23" i="25"/>
  <c r="W23" i="25" s="1"/>
  <c r="Y22" i="25"/>
  <c r="W22" i="25" s="1"/>
  <c r="Z21" i="25"/>
  <c r="AA20" i="25"/>
  <c r="AB22" i="25"/>
  <c r="Z20" i="25"/>
  <c r="T20" i="25"/>
  <c r="U23" i="25"/>
  <c r="V20" i="25"/>
  <c r="V22" i="25"/>
  <c r="V21" i="25"/>
  <c r="S21" i="25"/>
  <c r="U22" i="25"/>
  <c r="Q22" i="25" s="1"/>
  <c r="S23" i="25"/>
  <c r="S24" i="25" s="1"/>
  <c r="S22" i="25"/>
  <c r="T22" i="25"/>
  <c r="U20" i="25"/>
  <c r="U21" i="25"/>
  <c r="S20" i="25"/>
  <c r="T23" i="25"/>
  <c r="T21" i="25"/>
  <c r="N23" i="25"/>
  <c r="O22" i="25"/>
  <c r="N21" i="25"/>
  <c r="P20" i="25"/>
  <c r="P24" i="25" s="1"/>
  <c r="O21" i="25"/>
  <c r="K21" i="25" s="1"/>
  <c r="M20" i="25"/>
  <c r="M23" i="25"/>
  <c r="N22" i="25"/>
  <c r="M21" i="25"/>
  <c r="O20" i="25"/>
  <c r="P23" i="25"/>
  <c r="M22" i="25"/>
  <c r="P21" i="25"/>
  <c r="N20" i="25"/>
  <c r="O23" i="25"/>
  <c r="P22" i="25"/>
  <c r="K22" i="25" s="1"/>
  <c r="BE17" i="25"/>
  <c r="BA17" i="25" s="1"/>
  <c r="BC16" i="25"/>
  <c r="BF16" i="25"/>
  <c r="BC17" i="25"/>
  <c r="BE16" i="25"/>
  <c r="BF17" i="25"/>
  <c r="BD16" i="25"/>
  <c r="BD17" i="25"/>
  <c r="BD18" i="25" s="1"/>
  <c r="AP18" i="25"/>
  <c r="AL17" i="25"/>
  <c r="AL18" i="25" s="1"/>
  <c r="AM16" i="25"/>
  <c r="AM18" i="25" s="1"/>
  <c r="AL16" i="25"/>
  <c r="AN17" i="25"/>
  <c r="AK16" i="25"/>
  <c r="AM17" i="25"/>
  <c r="AN16" i="25"/>
  <c r="AK17" i="25"/>
  <c r="AO18" i="9"/>
  <c r="AD18" i="25"/>
  <c r="AC16" i="25"/>
  <c r="AB17" i="25"/>
  <c r="Z18" i="25"/>
  <c r="AB16" i="25"/>
  <c r="AB18" i="25" s="1"/>
  <c r="AA16" i="25"/>
  <c r="AA17" i="25"/>
  <c r="R18" i="25"/>
  <c r="F18" i="25"/>
  <c r="BF13" i="25"/>
  <c r="BE12" i="25"/>
  <c r="BC11" i="25"/>
  <c r="BE13" i="25"/>
  <c r="BE14" i="25" s="1"/>
  <c r="BD12" i="25"/>
  <c r="BA12" i="25" s="1"/>
  <c r="BD13" i="25"/>
  <c r="BC12" i="25"/>
  <c r="BE11" i="25"/>
  <c r="BC13" i="25"/>
  <c r="BF12" i="25"/>
  <c r="BD11" i="25"/>
  <c r="BF11" i="25"/>
  <c r="BM14" i="9"/>
  <c r="BN13" i="9"/>
  <c r="BO12" i="9"/>
  <c r="BK12" i="9"/>
  <c r="BK15" i="9" s="1"/>
  <c r="BL11" i="9"/>
  <c r="BL15" i="9" s="1"/>
  <c r="BM10" i="9"/>
  <c r="BM11" i="9"/>
  <c r="BM12" i="9"/>
  <c r="BM13" i="9"/>
  <c r="BM15" i="9" s="1"/>
  <c r="BK13" i="9"/>
  <c r="BL14" i="9"/>
  <c r="BN12" i="9"/>
  <c r="BO11" i="9"/>
  <c r="BK11" i="9"/>
  <c r="BL10" i="9"/>
  <c r="BO14" i="9"/>
  <c r="BO15" i="9" s="1"/>
  <c r="BK14" i="9"/>
  <c r="BI14" i="9" s="1"/>
  <c r="BL13" i="9"/>
  <c r="BN11" i="9"/>
  <c r="BO10" i="9"/>
  <c r="BK10" i="9"/>
  <c r="BN14" i="9"/>
  <c r="BO13" i="9"/>
  <c r="BL12" i="9"/>
  <c r="BN10" i="9"/>
  <c r="AY13" i="25"/>
  <c r="AY12" i="25"/>
  <c r="AY11" i="25"/>
  <c r="AY14" i="25" s="1"/>
  <c r="AW11" i="25"/>
  <c r="AW14" i="25" s="1"/>
  <c r="AZ13" i="25"/>
  <c r="AZ12" i="25"/>
  <c r="AZ11" i="25"/>
  <c r="AX13" i="25"/>
  <c r="AX12" i="25"/>
  <c r="AX11" i="25"/>
  <c r="AW13" i="25"/>
  <c r="AW12" i="25"/>
  <c r="AQ13" i="25"/>
  <c r="AS12" i="25"/>
  <c r="AQ11" i="25"/>
  <c r="AO11" i="25" s="1"/>
  <c r="AS13" i="25"/>
  <c r="AQ12" i="25"/>
  <c r="AR13" i="25"/>
  <c r="AT13" i="25"/>
  <c r="AR12" i="25"/>
  <c r="AT11" i="25"/>
  <c r="AS11" i="25"/>
  <c r="AT12" i="25"/>
  <c r="AR11" i="25"/>
  <c r="AK13" i="25"/>
  <c r="AK12" i="25"/>
  <c r="AM11" i="25"/>
  <c r="AL13" i="25"/>
  <c r="AL14" i="25" s="1"/>
  <c r="AL12" i="25"/>
  <c r="AN13" i="25"/>
  <c r="AN12" i="25"/>
  <c r="AL11" i="25"/>
  <c r="AM13" i="25"/>
  <c r="AM12" i="25"/>
  <c r="AK11" i="25"/>
  <c r="AN11" i="25"/>
  <c r="AG13" i="25"/>
  <c r="AG12" i="25"/>
  <c r="AF11" i="25"/>
  <c r="AF14" i="25" s="1"/>
  <c r="AH11" i="25"/>
  <c r="AH14" i="25" s="1"/>
  <c r="AH13" i="25"/>
  <c r="AF13" i="25"/>
  <c r="AF12" i="25"/>
  <c r="AE11" i="25"/>
  <c r="AE13" i="25"/>
  <c r="AE12" i="25"/>
  <c r="AH12" i="25"/>
  <c r="AG11" i="25"/>
  <c r="Z13" i="25"/>
  <c r="AA12" i="25"/>
  <c r="AB11" i="25"/>
  <c r="AA11" i="25"/>
  <c r="W11" i="25" s="1"/>
  <c r="Y11" i="25"/>
  <c r="Y13" i="25"/>
  <c r="Z12" i="25"/>
  <c r="AA13" i="25"/>
  <c r="AB13" i="25"/>
  <c r="Y12" i="25"/>
  <c r="Z11" i="25"/>
  <c r="AB12" i="25"/>
  <c r="Q13" i="25"/>
  <c r="T14" i="25"/>
  <c r="N11" i="25"/>
  <c r="K11" i="25" s="1"/>
  <c r="N13" i="25"/>
  <c r="P11" i="25"/>
  <c r="P13" i="25"/>
  <c r="M12" i="25"/>
  <c r="L11" i="25"/>
  <c r="O12" i="25"/>
  <c r="M13" i="25"/>
  <c r="O11" i="25"/>
  <c r="O13" i="25"/>
  <c r="M11" i="25"/>
  <c r="L13" i="25"/>
  <c r="K13" i="25" s="1"/>
  <c r="N12" i="25"/>
  <c r="K12" i="25" s="1"/>
  <c r="L12" i="25"/>
  <c r="P12" i="25"/>
  <c r="K24" i="24"/>
  <c r="N19" i="24"/>
  <c r="M19" i="24"/>
  <c r="O19" i="24"/>
  <c r="AC21" i="24"/>
  <c r="AD25" i="24"/>
  <c r="AC22" i="24"/>
  <c r="AF25" i="24"/>
  <c r="K22" i="24"/>
  <c r="L25" i="24"/>
  <c r="P19" i="24"/>
  <c r="F26" i="8"/>
  <c r="C12" i="13"/>
  <c r="C13" i="13"/>
  <c r="K28" i="13"/>
  <c r="K22" i="13"/>
  <c r="K17" i="13"/>
  <c r="J24" i="13"/>
  <c r="J25" i="13"/>
  <c r="J26" i="13"/>
  <c r="J27" i="13"/>
  <c r="J20" i="13"/>
  <c r="J22" i="13" s="1"/>
  <c r="J21" i="13"/>
  <c r="J12" i="13"/>
  <c r="J13" i="13"/>
  <c r="J14" i="13"/>
  <c r="J15" i="13"/>
  <c r="J16" i="13"/>
  <c r="J17" i="13" s="1"/>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L24" i="10" s="1"/>
  <c r="O24" i="10"/>
  <c r="N24" i="10"/>
  <c r="M24" i="10"/>
  <c r="R23" i="10"/>
  <c r="R26" i="10" s="1"/>
  <c r="Q23" i="10"/>
  <c r="P23" i="10"/>
  <c r="O23" i="10"/>
  <c r="O26" i="10" s="1"/>
  <c r="N23" i="10"/>
  <c r="M23" i="10"/>
  <c r="R22" i="10"/>
  <c r="Q22" i="10"/>
  <c r="P22" i="10"/>
  <c r="L22" i="10" s="1"/>
  <c r="O22" i="10"/>
  <c r="N22" i="10"/>
  <c r="R19" i="10"/>
  <c r="Q19" i="10"/>
  <c r="Q20" i="10" s="1"/>
  <c r="P19" i="10"/>
  <c r="O19" i="10"/>
  <c r="N19" i="10"/>
  <c r="N20" i="10" s="1"/>
  <c r="M19" i="10"/>
  <c r="R18" i="10"/>
  <c r="R20" i="10" s="1"/>
  <c r="Q18" i="10"/>
  <c r="P18" i="10"/>
  <c r="O18" i="10"/>
  <c r="L18" i="10" s="1"/>
  <c r="N18" i="10"/>
  <c r="N11" i="10"/>
  <c r="O11" i="10"/>
  <c r="P11" i="10"/>
  <c r="Q11" i="10"/>
  <c r="R11" i="10"/>
  <c r="R16" i="10" s="1"/>
  <c r="N12" i="10"/>
  <c r="O12" i="10"/>
  <c r="P12" i="10"/>
  <c r="Q12" i="10"/>
  <c r="R12" i="10"/>
  <c r="N13" i="10"/>
  <c r="O13" i="10"/>
  <c r="P13" i="10"/>
  <c r="Q13" i="10"/>
  <c r="R13" i="10"/>
  <c r="N14" i="10"/>
  <c r="O14" i="10"/>
  <c r="L14" i="10" s="1"/>
  <c r="Q14" i="10"/>
  <c r="R14" i="10"/>
  <c r="N15" i="10"/>
  <c r="O15" i="10"/>
  <c r="P15" i="10"/>
  <c r="Q15" i="10"/>
  <c r="R15" i="10"/>
  <c r="M12" i="10"/>
  <c r="M13" i="10"/>
  <c r="M14" i="10"/>
  <c r="M15" i="10"/>
  <c r="L15" i="10" s="1"/>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J25" i="9" s="1"/>
  <c r="BO21" i="9"/>
  <c r="BN21" i="9"/>
  <c r="BM21" i="9"/>
  <c r="BM25" i="9" s="1"/>
  <c r="BL21" i="9"/>
  <c r="BK21" i="9"/>
  <c r="BO19" i="9"/>
  <c r="BO18" i="9"/>
  <c r="BN18" i="9"/>
  <c r="BM18" i="9"/>
  <c r="BL18" i="9"/>
  <c r="BK18" i="9"/>
  <c r="BJ18" i="9"/>
  <c r="BO17" i="9"/>
  <c r="BN17" i="9"/>
  <c r="BM17" i="9"/>
  <c r="BL17" i="9"/>
  <c r="BK17" i="9"/>
  <c r="BJ11" i="9"/>
  <c r="BJ12" i="9"/>
  <c r="BJ13" i="9"/>
  <c r="BJ14" i="9"/>
  <c r="BD21" i="9"/>
  <c r="BE21" i="9"/>
  <c r="BF21" i="9"/>
  <c r="BG21" i="9"/>
  <c r="BG25" i="9" s="1"/>
  <c r="BH21" i="9"/>
  <c r="BD22" i="9"/>
  <c r="BE22" i="9"/>
  <c r="BF22" i="9"/>
  <c r="BG22" i="9"/>
  <c r="BH22" i="9"/>
  <c r="BD23" i="9"/>
  <c r="BE23" i="9"/>
  <c r="BF23" i="9"/>
  <c r="BG23" i="9"/>
  <c r="BH23" i="9"/>
  <c r="BD24" i="9"/>
  <c r="BD25" i="9" s="1"/>
  <c r="BE24" i="9"/>
  <c r="BF24" i="9"/>
  <c r="BG24" i="9"/>
  <c r="BH24" i="9"/>
  <c r="BC22" i="9"/>
  <c r="BC25" i="9" s="1"/>
  <c r="BC23" i="9"/>
  <c r="BC24" i="9"/>
  <c r="BD17" i="9"/>
  <c r="BD19" i="9" s="1"/>
  <c r="BE17" i="9"/>
  <c r="BE18" i="9"/>
  <c r="BE19" i="9" s="1"/>
  <c r="BF17" i="9"/>
  <c r="BG17" i="9"/>
  <c r="BG19" i="9" s="1"/>
  <c r="BH17" i="9"/>
  <c r="BD18" i="9"/>
  <c r="BF18" i="9"/>
  <c r="BG18" i="9"/>
  <c r="BH18" i="9"/>
  <c r="BD10" i="9"/>
  <c r="BE10" i="9"/>
  <c r="BF10" i="9"/>
  <c r="BG10" i="9"/>
  <c r="BH10" i="9"/>
  <c r="BB10" i="9" s="1"/>
  <c r="BD11" i="9"/>
  <c r="BB11" i="9" s="1"/>
  <c r="BE11" i="9"/>
  <c r="BF11" i="9"/>
  <c r="BG11" i="9"/>
  <c r="BH11" i="9"/>
  <c r="BD12" i="9"/>
  <c r="BE12" i="9"/>
  <c r="BF12" i="9"/>
  <c r="BG12" i="9"/>
  <c r="BH12" i="9"/>
  <c r="BD13" i="9"/>
  <c r="BE13" i="9"/>
  <c r="BB13" i="9" s="1"/>
  <c r="BF13" i="9"/>
  <c r="BF15" i="9" s="1"/>
  <c r="BG13" i="9"/>
  <c r="BH13" i="9"/>
  <c r="BD14" i="9"/>
  <c r="BE14" i="9"/>
  <c r="BF14" i="9"/>
  <c r="BG14" i="9"/>
  <c r="BH14" i="9"/>
  <c r="BC11" i="9"/>
  <c r="BC12" i="9"/>
  <c r="BC13" i="9"/>
  <c r="BC14" i="9"/>
  <c r="AW21" i="9"/>
  <c r="AW25" i="9" s="1"/>
  <c r="AX21" i="9"/>
  <c r="AY21" i="9"/>
  <c r="AZ21" i="9"/>
  <c r="BA21" i="9"/>
  <c r="AW22" i="9"/>
  <c r="AX22" i="9"/>
  <c r="AY22" i="9"/>
  <c r="AZ22" i="9"/>
  <c r="BA22" i="9"/>
  <c r="AW23" i="9"/>
  <c r="AX23" i="9"/>
  <c r="AU23" i="9" s="1"/>
  <c r="AY23" i="9"/>
  <c r="AY25" i="9" s="1"/>
  <c r="AZ23" i="9"/>
  <c r="BA23" i="9"/>
  <c r="AW24" i="9"/>
  <c r="AX24" i="9"/>
  <c r="AY24" i="9"/>
  <c r="AZ24" i="9"/>
  <c r="BA24" i="9"/>
  <c r="AV22" i="9"/>
  <c r="AV23" i="9"/>
  <c r="AV24" i="9"/>
  <c r="AW17" i="9"/>
  <c r="AW19" i="9" s="1"/>
  <c r="AX17" i="9"/>
  <c r="AY17" i="9"/>
  <c r="AZ17" i="9"/>
  <c r="BA17" i="9"/>
  <c r="AW18" i="9"/>
  <c r="AX18" i="9"/>
  <c r="AY18" i="9"/>
  <c r="AZ18" i="9"/>
  <c r="BA18" i="9"/>
  <c r="AV25" i="9"/>
  <c r="AW10" i="9"/>
  <c r="AX10" i="9"/>
  <c r="AU10" i="9" s="1"/>
  <c r="AY10" i="9"/>
  <c r="AY15" i="9" s="1"/>
  <c r="AZ10" i="9"/>
  <c r="BA10" i="9"/>
  <c r="AW11" i="9"/>
  <c r="AX11" i="9"/>
  <c r="AY11" i="9"/>
  <c r="AZ11" i="9"/>
  <c r="BA11" i="9"/>
  <c r="AW12" i="9"/>
  <c r="AX12" i="9"/>
  <c r="AY12" i="9"/>
  <c r="AZ12" i="9"/>
  <c r="AZ15" i="9" s="1"/>
  <c r="BA12" i="9"/>
  <c r="BA15" i="9" s="1"/>
  <c r="AW13" i="9"/>
  <c r="AX13" i="9"/>
  <c r="AY13" i="9"/>
  <c r="AZ13" i="9"/>
  <c r="BA13" i="9"/>
  <c r="AW14" i="9"/>
  <c r="AX14" i="9"/>
  <c r="AY14" i="9"/>
  <c r="AZ14" i="9"/>
  <c r="BA14" i="9"/>
  <c r="AV11" i="9"/>
  <c r="AV15" i="9" s="1"/>
  <c r="AV12" i="9"/>
  <c r="AU12" i="9" s="1"/>
  <c r="AV13" i="9"/>
  <c r="AV14" i="9"/>
  <c r="AT10" i="9"/>
  <c r="AT18" i="9"/>
  <c r="AS18" i="9"/>
  <c r="AR18" i="9"/>
  <c r="AQ18" i="9"/>
  <c r="AP18" i="9"/>
  <c r="AT17" i="9"/>
  <c r="AS17" i="9"/>
  <c r="AR17" i="9"/>
  <c r="AR19" i="9" s="1"/>
  <c r="AQ17" i="9"/>
  <c r="AQ19" i="9" s="1"/>
  <c r="AP17" i="9"/>
  <c r="AT24" i="9"/>
  <c r="AS24" i="9"/>
  <c r="AR24" i="9"/>
  <c r="AQ24" i="9"/>
  <c r="AP24" i="9"/>
  <c r="AO24" i="9"/>
  <c r="AT23" i="9"/>
  <c r="AS23" i="9"/>
  <c r="AR23" i="9"/>
  <c r="AQ23" i="9"/>
  <c r="AP23" i="9"/>
  <c r="AN23" i="9" s="1"/>
  <c r="AO23" i="9"/>
  <c r="AT22" i="9"/>
  <c r="AS22" i="9"/>
  <c r="AR22" i="9"/>
  <c r="AQ22" i="9"/>
  <c r="AP22" i="9"/>
  <c r="AO22" i="9"/>
  <c r="AO25" i="9" s="1"/>
  <c r="AT21" i="9"/>
  <c r="AS21" i="9"/>
  <c r="AR21" i="9"/>
  <c r="AQ21" i="9"/>
  <c r="AQ25" i="9" s="1"/>
  <c r="AP21" i="9"/>
  <c r="AP25" i="9" s="1"/>
  <c r="AP10" i="9"/>
  <c r="AQ10" i="9"/>
  <c r="AR10" i="9"/>
  <c r="AS10" i="9"/>
  <c r="AP11" i="9"/>
  <c r="AQ11" i="9"/>
  <c r="AR11" i="9"/>
  <c r="AS11" i="9"/>
  <c r="AT11" i="9"/>
  <c r="AP12" i="9"/>
  <c r="AN12" i="9" s="1"/>
  <c r="AQ12" i="9"/>
  <c r="AR12" i="9"/>
  <c r="AS12" i="9"/>
  <c r="AT12" i="9"/>
  <c r="AP13" i="9"/>
  <c r="AQ13" i="9"/>
  <c r="AR13" i="9"/>
  <c r="AS13" i="9"/>
  <c r="AT13" i="9"/>
  <c r="AP14" i="9"/>
  <c r="AQ14" i="9"/>
  <c r="AR14" i="9"/>
  <c r="AN14" i="9" s="1"/>
  <c r="AS14" i="9"/>
  <c r="AS15" i="9" s="1"/>
  <c r="AT14" i="9"/>
  <c r="AO14" i="9"/>
  <c r="AO13" i="9"/>
  <c r="AO12" i="9"/>
  <c r="AO11" i="9"/>
  <c r="AH22" i="9"/>
  <c r="AI22" i="9"/>
  <c r="AJ22" i="9"/>
  <c r="AK22" i="9"/>
  <c r="AL22" i="9"/>
  <c r="AM22" i="9"/>
  <c r="AG22" i="9" s="1"/>
  <c r="AH23" i="9"/>
  <c r="AH25" i="9" s="1"/>
  <c r="AI23" i="9"/>
  <c r="AJ23" i="9"/>
  <c r="AK23" i="9"/>
  <c r="AL23" i="9"/>
  <c r="AM23" i="9"/>
  <c r="AH24" i="9"/>
  <c r="AI24" i="9"/>
  <c r="AJ24" i="9"/>
  <c r="AK24" i="9"/>
  <c r="AL24" i="9"/>
  <c r="AM24" i="9"/>
  <c r="AG24" i="9" s="1"/>
  <c r="AM21" i="9"/>
  <c r="AG21" i="9" s="1"/>
  <c r="AL21" i="9"/>
  <c r="AK21" i="9"/>
  <c r="AJ21" i="9"/>
  <c r="AI21" i="9"/>
  <c r="AM18" i="9"/>
  <c r="AM19" i="9" s="1"/>
  <c r="AL18" i="9"/>
  <c r="AK18" i="9"/>
  <c r="AJ18" i="9"/>
  <c r="AI18" i="9"/>
  <c r="AA18" i="9"/>
  <c r="AB18" i="9"/>
  <c r="AB19" i="9" s="1"/>
  <c r="AC18" i="9"/>
  <c r="AC19" i="9" s="1"/>
  <c r="AD18" i="9"/>
  <c r="AE18" i="9"/>
  <c r="AF18" i="9"/>
  <c r="AF17" i="9"/>
  <c r="AE17" i="9"/>
  <c r="AE19" i="9" s="1"/>
  <c r="AD17" i="9"/>
  <c r="AC17" i="9"/>
  <c r="AB17" i="9"/>
  <c r="AI10" i="9"/>
  <c r="AJ10" i="9"/>
  <c r="AK10" i="9"/>
  <c r="AG10" i="9" s="1"/>
  <c r="AL10" i="9"/>
  <c r="AL15" i="9" s="1"/>
  <c r="AM10" i="9"/>
  <c r="AI11" i="9"/>
  <c r="AJ11" i="9"/>
  <c r="AK11" i="9"/>
  <c r="AL11" i="9"/>
  <c r="AM11" i="9"/>
  <c r="AI12" i="9"/>
  <c r="AJ12" i="9"/>
  <c r="AK12" i="9"/>
  <c r="AL12" i="9"/>
  <c r="AM12" i="9"/>
  <c r="AM15" i="9" s="1"/>
  <c r="AI13" i="9"/>
  <c r="AI15" i="9" s="1"/>
  <c r="AJ13" i="9"/>
  <c r="AK13" i="9"/>
  <c r="AL13" i="9"/>
  <c r="AM13" i="9"/>
  <c r="AI14" i="9"/>
  <c r="AJ14" i="9"/>
  <c r="AK14" i="9"/>
  <c r="AL14" i="9"/>
  <c r="AM14" i="9"/>
  <c r="AH11" i="9"/>
  <c r="AH12" i="9"/>
  <c r="AG12" i="9" s="1"/>
  <c r="AH13" i="9"/>
  <c r="AG13" i="9" s="1"/>
  <c r="AH14" i="9"/>
  <c r="AB21" i="9"/>
  <c r="AC21" i="9"/>
  <c r="AD21" i="9"/>
  <c r="AE21" i="9"/>
  <c r="AF21" i="9"/>
  <c r="AB22" i="9"/>
  <c r="AC22" i="9"/>
  <c r="AD22" i="9"/>
  <c r="AE22" i="9"/>
  <c r="AF22" i="9"/>
  <c r="AF25" i="9" s="1"/>
  <c r="AB23" i="9"/>
  <c r="AB25" i="9" s="1"/>
  <c r="AC23" i="9"/>
  <c r="AD23" i="9"/>
  <c r="AE23" i="9"/>
  <c r="AF23" i="9"/>
  <c r="AB24" i="9"/>
  <c r="AC24" i="9"/>
  <c r="AD24" i="9"/>
  <c r="AE24" i="9"/>
  <c r="AF24" i="9"/>
  <c r="AA22" i="9"/>
  <c r="AA23" i="9"/>
  <c r="Z23" i="9" s="1"/>
  <c r="AA24" i="9"/>
  <c r="Z24" i="9" s="1"/>
  <c r="AB10" i="9"/>
  <c r="AC10" i="9"/>
  <c r="AD10" i="9"/>
  <c r="AE10" i="9"/>
  <c r="AF10" i="9"/>
  <c r="AB11" i="9"/>
  <c r="AC11" i="9"/>
  <c r="AD11" i="9"/>
  <c r="AE11" i="9"/>
  <c r="AF11" i="9"/>
  <c r="AB12" i="9"/>
  <c r="AB15" i="9" s="1"/>
  <c r="AC12" i="9"/>
  <c r="AC15" i="9" s="1"/>
  <c r="AD12" i="9"/>
  <c r="AE12" i="9"/>
  <c r="AF12" i="9"/>
  <c r="AB13" i="9"/>
  <c r="AC13" i="9"/>
  <c r="AD13" i="9"/>
  <c r="AE13" i="9"/>
  <c r="AF13" i="9"/>
  <c r="AB14" i="9"/>
  <c r="AC14" i="9"/>
  <c r="AD14" i="9"/>
  <c r="AE14" i="9"/>
  <c r="AF14" i="9"/>
  <c r="AA14" i="9"/>
  <c r="AA13" i="9"/>
  <c r="AA12" i="9"/>
  <c r="AA11" i="9"/>
  <c r="Z11" i="9" s="1"/>
  <c r="M11" i="9"/>
  <c r="M12" i="9"/>
  <c r="M13" i="9"/>
  <c r="M14" i="9"/>
  <c r="M18" i="9"/>
  <c r="M22" i="9"/>
  <c r="L22" i="9" s="1"/>
  <c r="M23" i="9"/>
  <c r="L23" i="9" s="1"/>
  <c r="M24" i="9"/>
  <c r="T22" i="9"/>
  <c r="T23" i="9"/>
  <c r="T24" i="9"/>
  <c r="T18" i="9"/>
  <c r="T19" i="9" s="1"/>
  <c r="T14" i="9"/>
  <c r="U14" i="9"/>
  <c r="V14" i="9"/>
  <c r="W14" i="9"/>
  <c r="X14" i="9"/>
  <c r="Y14" i="9"/>
  <c r="S14" i="9" s="1"/>
  <c r="T13" i="9"/>
  <c r="U13" i="9"/>
  <c r="V13" i="9"/>
  <c r="W13" i="9"/>
  <c r="X13" i="9"/>
  <c r="Y13" i="9"/>
  <c r="N12" i="9"/>
  <c r="O12" i="9"/>
  <c r="P12" i="9"/>
  <c r="Q12" i="9"/>
  <c r="R12" i="9"/>
  <c r="T12" i="9"/>
  <c r="S12" i="9" s="1"/>
  <c r="U12" i="9"/>
  <c r="V12" i="9"/>
  <c r="W12" i="9"/>
  <c r="X12" i="9"/>
  <c r="Y12" i="9"/>
  <c r="AI17" i="9"/>
  <c r="AJ17" i="9"/>
  <c r="AK17" i="9"/>
  <c r="AL17" i="9"/>
  <c r="AL19" i="9"/>
  <c r="AM17" i="9"/>
  <c r="U21" i="9"/>
  <c r="S21" i="9" s="1"/>
  <c r="V21" i="9"/>
  <c r="V25" i="9" s="1"/>
  <c r="W21" i="9"/>
  <c r="X21" i="9"/>
  <c r="Y21" i="9"/>
  <c r="U22" i="9"/>
  <c r="V22" i="9"/>
  <c r="S22" i="9" s="1"/>
  <c r="W22" i="9"/>
  <c r="X22" i="9"/>
  <c r="Y22" i="9"/>
  <c r="U23" i="9"/>
  <c r="V23" i="9"/>
  <c r="W23" i="9"/>
  <c r="S23" i="9" s="1"/>
  <c r="X23" i="9"/>
  <c r="X25" i="9" s="1"/>
  <c r="Y23" i="9"/>
  <c r="U24" i="9"/>
  <c r="V24" i="9"/>
  <c r="W24" i="9"/>
  <c r="X24" i="9"/>
  <c r="Y24" i="9"/>
  <c r="U17" i="9"/>
  <c r="V17" i="9"/>
  <c r="W17" i="9"/>
  <c r="X17" i="9"/>
  <c r="Y17" i="9"/>
  <c r="S17" i="9" s="1"/>
  <c r="U18" i="9"/>
  <c r="U19" i="9" s="1"/>
  <c r="V18" i="9"/>
  <c r="W18" i="9"/>
  <c r="X18" i="9"/>
  <c r="Y18" i="9"/>
  <c r="U10" i="9"/>
  <c r="V10" i="9"/>
  <c r="W10" i="9"/>
  <c r="X10" i="9"/>
  <c r="Y10" i="9"/>
  <c r="T11" i="9"/>
  <c r="U11" i="9"/>
  <c r="V11" i="9"/>
  <c r="V15" i="9" s="1"/>
  <c r="W11" i="9"/>
  <c r="X11" i="9"/>
  <c r="Y11" i="9"/>
  <c r="N21" i="9"/>
  <c r="O21" i="9"/>
  <c r="L21" i="9" s="1"/>
  <c r="L25" i="9" s="1"/>
  <c r="P21" i="9"/>
  <c r="Q21" i="9"/>
  <c r="R21" i="9"/>
  <c r="N22" i="9"/>
  <c r="O22" i="9"/>
  <c r="P22" i="9"/>
  <c r="P25" i="9" s="1"/>
  <c r="Q22" i="9"/>
  <c r="Q25" i="9" s="1"/>
  <c r="R22" i="9"/>
  <c r="N23" i="9"/>
  <c r="O23" i="9"/>
  <c r="P23" i="9"/>
  <c r="Q23" i="9"/>
  <c r="R23" i="9"/>
  <c r="N24" i="9"/>
  <c r="O24" i="9"/>
  <c r="P24" i="9"/>
  <c r="Q24" i="9"/>
  <c r="R24" i="9"/>
  <c r="L24" i="9" s="1"/>
  <c r="N17" i="9"/>
  <c r="N19" i="9" s="1"/>
  <c r="O17" i="9"/>
  <c r="P17" i="9"/>
  <c r="Q17" i="9"/>
  <c r="R17" i="9"/>
  <c r="R18" i="9"/>
  <c r="R19" i="9" s="1"/>
  <c r="N18" i="9"/>
  <c r="O18" i="9"/>
  <c r="P18" i="9"/>
  <c r="Q18" i="9"/>
  <c r="Q19" i="9" s="1"/>
  <c r="N10" i="9"/>
  <c r="O10" i="9"/>
  <c r="O15" i="9" s="1"/>
  <c r="P10" i="9"/>
  <c r="P15" i="9" s="1"/>
  <c r="Q10" i="9"/>
  <c r="R10" i="9"/>
  <c r="N11" i="9"/>
  <c r="O11" i="9"/>
  <c r="P11" i="9"/>
  <c r="Q11" i="9"/>
  <c r="R11" i="9"/>
  <c r="N13" i="9"/>
  <c r="O13" i="9"/>
  <c r="P13" i="9"/>
  <c r="Q13" i="9"/>
  <c r="L13" i="9" s="1"/>
  <c r="R13" i="9"/>
  <c r="R15" i="9" s="1"/>
  <c r="N14" i="9"/>
  <c r="O14" i="9"/>
  <c r="P14" i="9"/>
  <c r="Q14" i="9"/>
  <c r="R14" i="9"/>
  <c r="L14" i="9" s="1"/>
  <c r="F3" i="9"/>
  <c r="AH11" i="8"/>
  <c r="AH13" i="8"/>
  <c r="AH14" i="8"/>
  <c r="AH15" i="8"/>
  <c r="AH18" i="8"/>
  <c r="AH20" i="8" s="1"/>
  <c r="AH19" i="8"/>
  <c r="AG19" i="8" s="1"/>
  <c r="AH22" i="8"/>
  <c r="AH23" i="8"/>
  <c r="AH24" i="8"/>
  <c r="AH25" i="8"/>
  <c r="AA13" i="8"/>
  <c r="AA14" i="8"/>
  <c r="AA15" i="8"/>
  <c r="T13" i="8"/>
  <c r="T14" i="8"/>
  <c r="T15" i="8"/>
  <c r="M11" i="8"/>
  <c r="M13" i="8"/>
  <c r="M14" i="8"/>
  <c r="M15" i="8"/>
  <c r="M18" i="8"/>
  <c r="M19" i="8"/>
  <c r="M22" i="8"/>
  <c r="M26" i="8" s="1"/>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5" i="9" s="1"/>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E23" i="9" s="1"/>
  <c r="I23" i="9"/>
  <c r="H23" i="9"/>
  <c r="G23" i="9"/>
  <c r="K22" i="9"/>
  <c r="J22" i="9"/>
  <c r="J25" i="9" s="1"/>
  <c r="I22" i="9"/>
  <c r="H22" i="9"/>
  <c r="G22" i="9"/>
  <c r="K21" i="9"/>
  <c r="J21" i="9"/>
  <c r="I21" i="9"/>
  <c r="I25" i="9" s="1"/>
  <c r="H21" i="9"/>
  <c r="E21" i="9" s="1"/>
  <c r="G21" i="9"/>
  <c r="K18" i="9"/>
  <c r="J18" i="9"/>
  <c r="I18" i="9"/>
  <c r="H18" i="9"/>
  <c r="H19" i="9" s="1"/>
  <c r="G18" i="9"/>
  <c r="K17" i="9"/>
  <c r="J17" i="9"/>
  <c r="I17" i="9"/>
  <c r="H17" i="9"/>
  <c r="AM25" i="8"/>
  <c r="AL25" i="8"/>
  <c r="AG25" i="8" s="1"/>
  <c r="AK25" i="8"/>
  <c r="AJ25" i="8"/>
  <c r="R25" i="8"/>
  <c r="Q25" i="8"/>
  <c r="P25" i="8"/>
  <c r="O25" i="8"/>
  <c r="N25" i="8"/>
  <c r="K25" i="8"/>
  <c r="J25" i="8"/>
  <c r="I25" i="8"/>
  <c r="AM24" i="8"/>
  <c r="AL24" i="8"/>
  <c r="AK24" i="8"/>
  <c r="AJ24" i="8"/>
  <c r="R24" i="8"/>
  <c r="Q24" i="8"/>
  <c r="P24" i="8"/>
  <c r="O24" i="8"/>
  <c r="N24" i="8"/>
  <c r="K24" i="8"/>
  <c r="J24" i="8"/>
  <c r="I24" i="8"/>
  <c r="H24" i="8"/>
  <c r="AM23" i="8"/>
  <c r="AM26" i="8" s="1"/>
  <c r="AL23" i="8"/>
  <c r="AK23" i="8"/>
  <c r="AJ23" i="8"/>
  <c r="R23" i="8"/>
  <c r="Q23" i="8"/>
  <c r="Q26" i="8" s="1"/>
  <c r="P23" i="8"/>
  <c r="O23" i="8"/>
  <c r="N23" i="8"/>
  <c r="K23" i="8"/>
  <c r="J23" i="8"/>
  <c r="I23" i="8"/>
  <c r="H23" i="8"/>
  <c r="H26" i="8" s="1"/>
  <c r="AM22" i="8"/>
  <c r="AL22" i="8"/>
  <c r="AK22" i="8"/>
  <c r="AJ22" i="8"/>
  <c r="R22" i="8"/>
  <c r="R26" i="8" s="1"/>
  <c r="Q22" i="8"/>
  <c r="P22" i="8"/>
  <c r="O22" i="8"/>
  <c r="N22" i="8"/>
  <c r="K22" i="8"/>
  <c r="J22" i="8"/>
  <c r="I22" i="8"/>
  <c r="I26" i="8" s="1"/>
  <c r="AM19" i="8"/>
  <c r="AL19" i="8"/>
  <c r="AK19" i="8"/>
  <c r="AJ19" i="8"/>
  <c r="AJ20" i="8" s="1"/>
  <c r="AI19" i="8"/>
  <c r="AI20" i="8" s="1"/>
  <c r="R19" i="8"/>
  <c r="Q19" i="8"/>
  <c r="P19" i="8"/>
  <c r="O19" i="8"/>
  <c r="N19" i="8"/>
  <c r="N20" i="8" s="1"/>
  <c r="K19" i="8"/>
  <c r="K20" i="8" s="1"/>
  <c r="J19" i="8"/>
  <c r="I19" i="8"/>
  <c r="H19" i="8"/>
  <c r="AM18" i="8"/>
  <c r="AL18" i="8"/>
  <c r="AL20" i="8"/>
  <c r="AK18" i="8"/>
  <c r="AJ18" i="8"/>
  <c r="AI18" i="8"/>
  <c r="R18" i="8"/>
  <c r="Q18" i="8"/>
  <c r="P18" i="8"/>
  <c r="L18" i="8" s="1"/>
  <c r="L20" i="8" s="1"/>
  <c r="P20" i="8"/>
  <c r="O18" i="8"/>
  <c r="N18" i="8"/>
  <c r="K18" i="8"/>
  <c r="J18" i="8"/>
  <c r="I18" i="8"/>
  <c r="I20" i="8" s="1"/>
  <c r="H18" i="8"/>
  <c r="H20"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G24" i="8" s="1"/>
  <c r="AI22" i="8"/>
  <c r="AI26" i="8" s="1"/>
  <c r="AI25" i="8"/>
  <c r="AI23" i="8"/>
  <c r="F10" i="20"/>
  <c r="V10" i="12"/>
  <c r="R10" i="12"/>
  <c r="M10" i="22"/>
  <c r="H10" i="22"/>
  <c r="D15" i="17"/>
  <c r="O10" i="19"/>
  <c r="J10" i="19"/>
  <c r="P10" i="19"/>
  <c r="G10" i="19"/>
  <c r="F10" i="19"/>
  <c r="I10" i="19"/>
  <c r="K15" i="8"/>
  <c r="I15" i="8"/>
  <c r="H15" i="8"/>
  <c r="K14" i="8"/>
  <c r="J15" i="8"/>
  <c r="I14" i="8"/>
  <c r="J14" i="8"/>
  <c r="H13" i="8"/>
  <c r="J13" i="8"/>
  <c r="I13" i="8"/>
  <c r="K13" i="8"/>
  <c r="Q10" i="12"/>
  <c r="S10" i="12"/>
  <c r="U10" i="12"/>
  <c r="T10" i="12"/>
  <c r="P20" i="10"/>
  <c r="J10" i="22"/>
  <c r="C22" i="13"/>
  <c r="L106" i="13" s="1"/>
  <c r="K106" i="13"/>
  <c r="G26" i="10"/>
  <c r="O20" i="10"/>
  <c r="BC18" i="25"/>
  <c r="O14" i="25"/>
  <c r="Z24" i="25"/>
  <c r="W12" i="25"/>
  <c r="Q21" i="25"/>
  <c r="AN18" i="25"/>
  <c r="BE24" i="25"/>
  <c r="AK14" i="25"/>
  <c r="M14" i="25"/>
  <c r="K10" i="25"/>
  <c r="BF18" i="25"/>
  <c r="AC22" i="25"/>
  <c r="BA23" i="25"/>
  <c r="BA20" i="25"/>
  <c r="BC24" i="25"/>
  <c r="AU22" i="25"/>
  <c r="AY24" i="25"/>
  <c r="AV24" i="25"/>
  <c r="AQ24" i="25"/>
  <c r="AO22" i="25"/>
  <c r="AP24" i="25"/>
  <c r="AO20" i="25"/>
  <c r="AT24" i="25"/>
  <c r="AO23" i="25"/>
  <c r="AR24" i="25"/>
  <c r="AJ24" i="25"/>
  <c r="AT25" i="9"/>
  <c r="AM24" i="25"/>
  <c r="AI23" i="25"/>
  <c r="AD24" i="25"/>
  <c r="AH24" i="25"/>
  <c r="AC23" i="25"/>
  <c r="X24" i="25"/>
  <c r="W20" i="25"/>
  <c r="Y24" i="25"/>
  <c r="W21" i="25"/>
  <c r="AA24" i="25"/>
  <c r="T24" i="25"/>
  <c r="N24" i="25"/>
  <c r="M24" i="25"/>
  <c r="L24" i="25"/>
  <c r="K23" i="25"/>
  <c r="BA16" i="25"/>
  <c r="BA18" i="25" s="1"/>
  <c r="AZ19" i="9"/>
  <c r="AK18" i="25"/>
  <c r="AO19" i="9"/>
  <c r="AA18" i="25"/>
  <c r="AA19" i="9"/>
  <c r="AD19" i="9"/>
  <c r="X19" i="9"/>
  <c r="P19" i="9"/>
  <c r="BF14" i="25"/>
  <c r="BN15" i="9"/>
  <c r="BA13" i="25"/>
  <c r="BA11" i="25"/>
  <c r="AV14" i="25"/>
  <c r="AU10" i="25"/>
  <c r="AU13" i="25"/>
  <c r="AU12" i="25"/>
  <c r="AO10" i="25"/>
  <c r="AT14" i="25"/>
  <c r="AN14" i="25"/>
  <c r="AI11" i="25"/>
  <c r="AC13" i="25"/>
  <c r="AG14" i="25"/>
  <c r="AC12" i="25"/>
  <c r="Z14" i="25"/>
  <c r="W13" i="25"/>
  <c r="X14" i="25"/>
  <c r="P14" i="25"/>
  <c r="G20" i="10"/>
  <c r="K20" i="10"/>
  <c r="AN22" i="9"/>
  <c r="AD25" i="9"/>
  <c r="AL25" i="9"/>
  <c r="AK25" i="9"/>
  <c r="AJ25" i="9"/>
  <c r="BA25" i="9"/>
  <c r="G25" i="9"/>
  <c r="AH26" i="8"/>
  <c r="AK26" i="8"/>
  <c r="N26" i="8"/>
  <c r="L19" i="8"/>
  <c r="M20" i="8"/>
  <c r="AH15" i="9"/>
  <c r="K19" i="9"/>
  <c r="G19" i="9"/>
  <c r="O19" i="9"/>
  <c r="L18" i="9"/>
  <c r="M19" i="9"/>
  <c r="V19" i="9"/>
  <c r="W19" i="9"/>
  <c r="W15" i="9"/>
  <c r="AF15" i="9"/>
  <c r="AE15" i="9"/>
  <c r="AK19" i="9"/>
  <c r="AJ19" i="9"/>
  <c r="AS19" i="9"/>
  <c r="AN10" i="9"/>
  <c r="AN11" i="9"/>
  <c r="AX19" i="9"/>
  <c r="BA19" i="9"/>
  <c r="BB12" i="9"/>
  <c r="Q26" i="10"/>
  <c r="M26" i="10"/>
  <c r="P26" i="10"/>
  <c r="L13" i="10"/>
  <c r="L10" i="22"/>
  <c r="O10" i="22"/>
  <c r="S10" i="9"/>
  <c r="S15" i="9" s="1"/>
  <c r="AU22" i="9"/>
  <c r="S13" i="9"/>
  <c r="BI13" i="9"/>
  <c r="BK25" i="9"/>
  <c r="BO25" i="9"/>
  <c r="AY19" i="9"/>
  <c r="X15" i="9"/>
  <c r="AA15" i="9"/>
  <c r="Z14" i="9"/>
  <c r="AC25" i="9"/>
  <c r="AE25" i="9"/>
  <c r="AJ15" i="9"/>
  <c r="AG18" i="9"/>
  <c r="AI25" i="9"/>
  <c r="AT15" i="9"/>
  <c r="AS25" i="9"/>
  <c r="AN24" i="9"/>
  <c r="AP19" i="9"/>
  <c r="AT19" i="9"/>
  <c r="AU13" i="9"/>
  <c r="AZ25" i="9"/>
  <c r="BH15" i="9"/>
  <c r="BD15" i="9"/>
  <c r="BB18" i="9"/>
  <c r="Y25" i="9"/>
  <c r="AG14" i="9"/>
  <c r="AF19" i="9"/>
  <c r="AI19" i="9"/>
  <c r="BH19" i="9"/>
  <c r="E17" i="9"/>
  <c r="N25" i="9"/>
  <c r="J19" i="9"/>
  <c r="BI12" i="9"/>
  <c r="BI11" i="9"/>
  <c r="S24" i="9"/>
  <c r="Z10" i="9"/>
  <c r="AO15" i="9"/>
  <c r="BC15" i="9"/>
  <c r="S11" i="9"/>
  <c r="T25" i="9"/>
  <c r="Z13" i="9"/>
  <c r="AD15" i="9"/>
  <c r="Z21" i="9"/>
  <c r="AG11" i="9"/>
  <c r="AN13" i="9"/>
  <c r="AP15" i="9"/>
  <c r="AQ15" i="9"/>
  <c r="AN18" i="9"/>
  <c r="AU14" i="9"/>
  <c r="AW15" i="9"/>
  <c r="AU24" i="9"/>
  <c r="BB14" i="9"/>
  <c r="BG15" i="9"/>
  <c r="L12" i="9"/>
  <c r="L11" i="9"/>
  <c r="BM19" i="9"/>
  <c r="N15" i="9"/>
  <c r="AG17" i="9"/>
  <c r="AG19" i="9" s="1"/>
  <c r="U15" i="9"/>
  <c r="G22" i="8"/>
  <c r="E22" i="8" s="1"/>
  <c r="G11" i="8"/>
  <c r="G25" i="8"/>
  <c r="E25" i="8" s="1"/>
  <c r="G24" i="8"/>
  <c r="E24" i="8" s="1"/>
  <c r="G23" i="8"/>
  <c r="G19" i="8"/>
  <c r="G20" i="8" s="1"/>
  <c r="G14" i="8"/>
  <c r="G15" i="8"/>
  <c r="G13" i="8"/>
  <c r="R20" i="8"/>
  <c r="Q20" i="8"/>
  <c r="AM20" i="8"/>
  <c r="K26" i="8"/>
  <c r="L25"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S24" i="10" l="1"/>
  <c r="R50" i="5"/>
  <c r="T20" i="10"/>
  <c r="AE22" i="5"/>
  <c r="H50" i="5"/>
  <c r="H26" i="10"/>
  <c r="J26" i="10"/>
  <c r="F26" i="10"/>
  <c r="G50" i="5"/>
  <c r="E50" i="5"/>
  <c r="C17" i="5"/>
  <c r="S14" i="10"/>
  <c r="Y16" i="10"/>
  <c r="W40" i="5"/>
  <c r="V40" i="5"/>
  <c r="X16" i="10"/>
  <c r="F35" i="5"/>
  <c r="AE45" i="3"/>
  <c r="K14" i="25"/>
  <c r="AO14" i="25"/>
  <c r="BA24" i="25"/>
  <c r="BB15" i="9"/>
  <c r="W14" i="25"/>
  <c r="S19" i="9"/>
  <c r="S25" i="9"/>
  <c r="AG15" i="9"/>
  <c r="L15" i="9"/>
  <c r="Z18" i="9"/>
  <c r="AI16" i="25"/>
  <c r="AI18" i="25" s="1"/>
  <c r="E19" i="8"/>
  <c r="E20" i="8" s="1"/>
  <c r="AN17" i="9"/>
  <c r="AN19" i="9" s="1"/>
  <c r="AU21" i="9"/>
  <c r="AU25" i="9" s="1"/>
  <c r="L17" i="9"/>
  <c r="L19" i="9" s="1"/>
  <c r="AA14" i="25"/>
  <c r="Y14" i="25"/>
  <c r="J20" i="8"/>
  <c r="E18" i="9"/>
  <c r="C46" i="5"/>
  <c r="L22" i="8"/>
  <c r="BB21" i="9"/>
  <c r="BB25" i="9" s="1"/>
  <c r="T15" i="9"/>
  <c r="U25" i="9"/>
  <c r="Z22" i="9"/>
  <c r="Z25" i="9" s="1"/>
  <c r="AU17" i="9"/>
  <c r="AU19" i="9" s="1"/>
  <c r="Y19" i="9"/>
  <c r="M10" i="19"/>
  <c r="O20" i="8"/>
  <c r="I10" i="22"/>
  <c r="S13" i="8"/>
  <c r="L19" i="10"/>
  <c r="N26" i="10"/>
  <c r="L25" i="10"/>
  <c r="J28" i="13"/>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E26" i="8" s="1"/>
  <c r="M25" i="9"/>
  <c r="AN21" i="9"/>
  <c r="AN15"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U24" i="25" s="1"/>
  <c r="AG15" i="8"/>
  <c r="S23" i="10"/>
  <c r="F15" i="24"/>
  <c r="H24" i="25"/>
  <c r="R24" i="25"/>
  <c r="G40" i="4"/>
  <c r="C43" i="4"/>
  <c r="C44" i="4" s="1"/>
  <c r="AL28" i="4"/>
  <c r="Y40" i="4"/>
  <c r="AK50" i="4"/>
  <c r="BG39" i="4"/>
  <c r="BI40" i="4"/>
  <c r="C43" i="5"/>
  <c r="C28" i="5"/>
  <c r="AN25" i="9"/>
  <c r="X50" i="3"/>
  <c r="J36" i="5"/>
  <c r="G26" i="8"/>
  <c r="AX25" i="9"/>
  <c r="AF45" i="3"/>
  <c r="S12" i="10"/>
  <c r="Z17" i="9"/>
  <c r="AC11" i="25"/>
  <c r="BB14" i="25"/>
  <c r="AB24" i="25"/>
  <c r="AN24" i="25"/>
  <c r="O26" i="8"/>
  <c r="E22" i="9"/>
  <c r="E25" i="9" s="1"/>
  <c r="E24" i="9"/>
  <c r="I26" i="10"/>
  <c r="M16" i="10"/>
  <c r="P16" i="10"/>
  <c r="N16" i="10"/>
  <c r="T18" i="25"/>
  <c r="AS18" i="25"/>
  <c r="AE17" i="5"/>
  <c r="AG19" i="24"/>
  <c r="C28" i="4"/>
  <c r="H41" i="3"/>
  <c r="C37" i="3"/>
  <c r="J39" i="3"/>
  <c r="AL22" i="4"/>
  <c r="Q37" i="4"/>
  <c r="Q35" i="4"/>
  <c r="AE39" i="4"/>
  <c r="AG40" i="4"/>
  <c r="AS36" i="4"/>
  <c r="BG48" i="4"/>
  <c r="BI50" i="4"/>
  <c r="J42" i="5"/>
  <c r="C48" i="3"/>
  <c r="AD50" i="4"/>
  <c r="K45" i="3"/>
  <c r="AX15" i="9"/>
  <c r="AG23" i="9"/>
  <c r="AG25" i="9" s="1"/>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C45" i="3" s="1"/>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Q39" i="4"/>
  <c r="W40" i="4"/>
  <c r="AS39" i="4"/>
  <c r="AV40" i="4"/>
  <c r="BA50" i="4"/>
  <c r="BE50" i="4"/>
  <c r="BL50" i="4"/>
  <c r="J38" i="5"/>
  <c r="P44" i="5"/>
  <c r="K24" i="25"/>
  <c r="W24" i="25"/>
  <c r="Y15" i="9"/>
  <c r="F20" i="8"/>
  <c r="AU11" i="9"/>
  <c r="AU15" i="9" s="1"/>
  <c r="O16" i="10"/>
  <c r="C10" i="22"/>
  <c r="N10" i="19"/>
  <c r="E11" i="9"/>
  <c r="BH25" i="9"/>
  <c r="BB22" i="9"/>
  <c r="BJ15" i="9"/>
  <c r="BI23" i="9"/>
  <c r="K18" i="24"/>
  <c r="K19" i="24" s="1"/>
  <c r="Q20" i="25"/>
  <c r="AE24" i="25"/>
  <c r="AI21" i="25"/>
  <c r="AO21" i="25"/>
  <c r="AO24" i="25" s="1"/>
  <c r="BN28" i="4"/>
  <c r="BC50" i="4"/>
  <c r="BI15" i="9"/>
  <c r="AG23" i="8"/>
  <c r="Z15" i="9"/>
  <c r="H25" i="9"/>
  <c r="L24" i="8"/>
  <c r="K25" i="9"/>
  <c r="G51" i="3"/>
  <c r="E19" i="9"/>
  <c r="BD14" i="25"/>
  <c r="U24" i="25"/>
  <c r="F10" i="22"/>
  <c r="K10" i="19"/>
  <c r="AG22" i="8"/>
  <c r="AG26" i="8" s="1"/>
  <c r="AJ26" i="8"/>
  <c r="AR14" i="25"/>
  <c r="AZ14" i="25"/>
  <c r="DD22" i="4"/>
  <c r="X28" i="5"/>
  <c r="AE28" i="5"/>
  <c r="J50" i="3"/>
  <c r="J51" i="3" s="1"/>
  <c r="C46" i="4"/>
  <c r="C50" i="4" s="1"/>
  <c r="C48" i="4"/>
  <c r="X22" i="4"/>
  <c r="P50" i="4"/>
  <c r="W50" i="4"/>
  <c r="AY50" i="4"/>
  <c r="AZ39" i="4"/>
  <c r="O40" i="5"/>
  <c r="E14" i="9"/>
  <c r="E13" i="9"/>
  <c r="E12" i="9"/>
  <c r="J15" i="9"/>
  <c r="K15" i="9"/>
  <c r="J14" i="25"/>
  <c r="F40" i="4"/>
  <c r="I14" i="25"/>
  <c r="F15" i="9"/>
  <c r="C37" i="4"/>
  <c r="E13" i="25"/>
  <c r="C35" i="4"/>
  <c r="C40" i="4" s="1"/>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41" i="3" s="1"/>
  <c r="C18" i="3"/>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E10" i="25"/>
  <c r="AI13" i="25"/>
  <c r="AI14" i="25" s="1"/>
  <c r="BF19" i="9"/>
  <c r="H105" i="13"/>
  <c r="I41" i="13"/>
  <c r="I106" i="13"/>
  <c r="G105" i="13"/>
  <c r="G41" i="13"/>
  <c r="I40" i="13"/>
  <c r="I42" i="13" s="1"/>
  <c r="J41" i="13"/>
  <c r="H40" i="13"/>
  <c r="H106" i="13"/>
  <c r="J40" i="13"/>
  <c r="K41" i="13"/>
  <c r="I105" i="13"/>
  <c r="G40" i="13"/>
  <c r="K40" i="13"/>
  <c r="K105" i="13"/>
  <c r="K107" i="13" s="1"/>
  <c r="H41" i="13"/>
  <c r="C38" i="5"/>
  <c r="H112" i="13"/>
  <c r="H111" i="13"/>
  <c r="J45" i="13"/>
  <c r="I46" i="13"/>
  <c r="L12" i="10"/>
  <c r="T26" i="10"/>
  <c r="L23" i="10"/>
  <c r="L26" i="10" s="1"/>
  <c r="J105" i="13"/>
  <c r="G102" i="13"/>
  <c r="L99" i="13"/>
  <c r="J18" i="13"/>
  <c r="H18" i="25"/>
  <c r="E16" i="25"/>
  <c r="E18" i="25" s="1"/>
  <c r="U18" i="25"/>
  <c r="Q16" i="25"/>
  <c r="Q18" i="25" s="1"/>
  <c r="AO17" i="25"/>
  <c r="AR18" i="25"/>
  <c r="AO16" i="25"/>
  <c r="AT18" i="25"/>
  <c r="S14" i="25"/>
  <c r="V14" i="25"/>
  <c r="F19" i="24"/>
  <c r="E17" i="24"/>
  <c r="E19" i="24" s="1"/>
  <c r="N10" i="12"/>
  <c r="P10" i="12"/>
  <c r="O10" i="12"/>
  <c r="J10" i="12"/>
  <c r="K15" i="15"/>
  <c r="K10" i="12"/>
  <c r="L10" i="12"/>
  <c r="I24" i="25"/>
  <c r="F24" i="25"/>
  <c r="E21" i="25"/>
  <c r="E20" i="25"/>
  <c r="G24" i="25"/>
  <c r="E21" i="24"/>
  <c r="E25" i="24" s="1"/>
  <c r="F25" i="24"/>
  <c r="K21" i="24"/>
  <c r="K25" i="24" s="1"/>
  <c r="AC24" i="24"/>
  <c r="AC25" i="24" s="1"/>
  <c r="G106" i="13"/>
  <c r="J40" i="4"/>
  <c r="U10" i="22"/>
  <c r="R10" i="22"/>
  <c r="R15" i="16"/>
  <c r="W10" i="22"/>
  <c r="G16" i="8"/>
  <c r="K109" i="13"/>
  <c r="I111" i="13"/>
  <c r="J106" i="13"/>
  <c r="J46" i="13"/>
  <c r="BB17" i="9"/>
  <c r="BB19" i="9" s="1"/>
  <c r="I110" i="13"/>
  <c r="L111" i="13"/>
  <c r="I47" i="13"/>
  <c r="G47" i="13"/>
  <c r="I45" i="13"/>
  <c r="K45" i="13"/>
  <c r="I44" i="13"/>
  <c r="K44" i="13"/>
  <c r="BF25" i="9"/>
  <c r="E19" i="10"/>
  <c r="E20" i="10" s="1"/>
  <c r="E22" i="10"/>
  <c r="AL26" i="8"/>
  <c r="J112" i="13"/>
  <c r="I10" i="20"/>
  <c r="H10" i="20"/>
  <c r="D10" i="20"/>
  <c r="C10" i="20"/>
  <c r="D15" i="6"/>
  <c r="K10" i="22"/>
  <c r="K15" i="16"/>
  <c r="N10" i="22"/>
  <c r="E10" i="19"/>
  <c r="C10" i="19"/>
  <c r="D15" i="18"/>
  <c r="H10" i="19"/>
  <c r="D10" i="19"/>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G44" i="4" s="1"/>
  <c r="BI44" i="4"/>
  <c r="Q36" i="5"/>
  <c r="R44" i="5"/>
  <c r="Q43"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W46" i="5" l="1"/>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C35" i="5" s="1"/>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H113" i="13" s="1"/>
  <c r="G109" i="13"/>
  <c r="H44" i="13"/>
  <c r="J110" i="13"/>
  <c r="G46" i="13"/>
  <c r="I112" i="13"/>
  <c r="X50" i="4"/>
  <c r="AS40" i="4"/>
  <c r="J44" i="4"/>
  <c r="Q44" i="4"/>
  <c r="I48" i="13"/>
  <c r="J107" i="13"/>
  <c r="I107" i="13"/>
  <c r="H42" i="13"/>
  <c r="F105" i="13"/>
  <c r="F107" i="13" s="1"/>
  <c r="G107" i="13"/>
  <c r="G45" i="13"/>
  <c r="K47" i="13"/>
  <c r="K48" i="13" s="1"/>
  <c r="L112" i="13"/>
  <c r="J50" i="5"/>
  <c r="F102" i="13"/>
  <c r="J47" i="13"/>
  <c r="H45" i="13"/>
  <c r="J111" i="13"/>
  <c r="J109" i="13"/>
  <c r="J113" i="13" s="1"/>
  <c r="S22" i="10" l="1"/>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Q50" i="5" l="1"/>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<sst xmlns="http://schemas.openxmlformats.org/spreadsheetml/2006/main" count="2300" uniqueCount="351">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</sst>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54">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22/&#1511;&#1489;&#1510;&#1497;&#1501;%20&#1500;&#1491;&#1497;&#1493;&#1493;&#1495;/&#1514;&#1489;&#1497;&#1506;&#1493;&#1514;%20&#1493;&#1489;&#1511;&#1513;&#1493;&#1514;/netunim_520022351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sheetData sheetId="4"/>
      <sheetData sheetId="5"/>
      <sheetData sheetId="6"/>
      <sheetData sheetId="7">
        <row r="12">
          <cell r="D12">
            <v>39</v>
          </cell>
          <cell r="E12">
            <v>6</v>
          </cell>
          <cell r="F12">
            <v>12</v>
          </cell>
          <cell r="G12">
            <v>6</v>
          </cell>
          <cell r="H12">
            <v>2</v>
          </cell>
          <cell r="I12">
            <v>3</v>
          </cell>
          <cell r="AF12">
            <v>86</v>
          </cell>
          <cell r="AG12">
            <v>68</v>
          </cell>
          <cell r="AH12">
            <v>60</v>
          </cell>
          <cell r="AI12">
            <v>2</v>
          </cell>
        </row>
        <row r="14">
          <cell r="D14">
            <v>4</v>
          </cell>
          <cell r="F14">
            <v>1</v>
          </cell>
          <cell r="G14">
            <v>1</v>
          </cell>
          <cell r="H14">
            <v>1</v>
          </cell>
          <cell r="AF14">
            <v>1</v>
          </cell>
          <cell r="AG14">
            <v>1</v>
          </cell>
          <cell r="AH14">
            <v>3</v>
          </cell>
          <cell r="AJ14">
            <v>1</v>
          </cell>
        </row>
        <row r="17">
          <cell r="C17">
            <v>75</v>
          </cell>
          <cell r="J17">
            <v>0</v>
          </cell>
          <cell r="Q17">
            <v>0</v>
          </cell>
          <cell r="X17">
            <v>0</v>
          </cell>
          <cell r="AE17">
            <v>222</v>
          </cell>
        </row>
        <row r="22">
          <cell r="C22">
            <v>0</v>
          </cell>
          <cell r="J22">
            <v>0</v>
          </cell>
          <cell r="Q22">
            <v>0</v>
          </cell>
          <cell r="X22">
            <v>0</v>
          </cell>
          <cell r="AE22">
            <v>0</v>
          </cell>
        </row>
        <row r="24">
          <cell r="AG24">
            <v>1</v>
          </cell>
          <cell r="AH24">
            <v>2</v>
          </cell>
          <cell r="AI24">
            <v>1</v>
          </cell>
        </row>
        <row r="27">
          <cell r="I27">
            <v>1</v>
          </cell>
        </row>
        <row r="28">
          <cell r="C28">
            <v>1</v>
          </cell>
          <cell r="J28">
            <v>0</v>
          </cell>
          <cell r="Q28">
            <v>0</v>
          </cell>
          <cell r="X28">
            <v>0</v>
          </cell>
          <cell r="AE28">
            <v>4</v>
          </cell>
        </row>
      </sheetData>
      <sheetData sheetId="8"/>
      <sheetData sheetId="9"/>
      <sheetData sheetId="10">
        <row r="14">
          <cell r="D14">
            <v>264</v>
          </cell>
          <cell r="E14">
            <v>95</v>
          </cell>
          <cell r="F14">
            <v>33</v>
          </cell>
          <cell r="G14">
            <v>37</v>
          </cell>
          <cell r="H14">
            <v>17</v>
          </cell>
          <cell r="I14">
            <v>30</v>
          </cell>
          <cell r="J14">
            <v>52</v>
          </cell>
          <cell r="K14">
            <v>270</v>
          </cell>
          <cell r="L14">
            <v>214</v>
          </cell>
          <cell r="M14">
            <v>52</v>
          </cell>
          <cell r="P14">
            <v>3</v>
          </cell>
          <cell r="Q14">
            <v>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313</v>
      </c>
      <c r="D5" s="378"/>
      <c r="E5" s="378"/>
      <c r="F5" s="378"/>
      <c r="G5" s="378"/>
      <c r="H5" s="378"/>
      <c r="I5" s="378"/>
      <c r="J5" s="378"/>
      <c r="K5" s="378"/>
      <c r="L5" s="378"/>
      <c r="M5" s="378"/>
      <c r="N5" s="378"/>
    </row>
    <row r="6" spans="2:14" ht="15" customHeight="1" x14ac:dyDescent="0.2">
      <c r="B6" s="3"/>
      <c r="C6" s="378" t="s">
        <v>344</v>
      </c>
      <c r="D6" s="378"/>
      <c r="E6" s="378"/>
      <c r="F6" s="378"/>
      <c r="G6" s="378"/>
      <c r="H6" s="378"/>
      <c r="I6" s="378"/>
      <c r="J6" s="378"/>
      <c r="K6" s="378"/>
      <c r="L6" s="378"/>
      <c r="M6" s="378"/>
      <c r="N6" s="378"/>
    </row>
    <row r="7" spans="2:14" ht="18.75" customHeight="1" x14ac:dyDescent="0.2">
      <c r="B7" s="3" t="s">
        <v>6</v>
      </c>
      <c r="C7" s="378" t="s">
        <v>275</v>
      </c>
      <c r="D7" s="378"/>
      <c r="E7" s="378"/>
      <c r="F7" s="378"/>
      <c r="G7" s="378"/>
      <c r="H7" s="378"/>
      <c r="I7" s="378"/>
      <c r="J7" s="378"/>
      <c r="K7" s="378"/>
      <c r="L7" s="378"/>
      <c r="M7" s="378"/>
      <c r="N7" s="378"/>
    </row>
    <row r="8" spans="2:14" ht="15" customHeight="1" x14ac:dyDescent="0.2">
      <c r="B8" s="3" t="s">
        <v>7</v>
      </c>
      <c r="C8" s="378" t="s">
        <v>276</v>
      </c>
      <c r="D8" s="378"/>
      <c r="E8" s="378"/>
      <c r="F8" s="378"/>
      <c r="G8" s="378"/>
      <c r="H8" s="378"/>
      <c r="I8" s="378"/>
      <c r="J8" s="378"/>
      <c r="K8" s="378"/>
      <c r="L8" s="378"/>
      <c r="M8" s="378"/>
      <c r="N8" s="378"/>
    </row>
    <row r="9" spans="2:14" ht="15" customHeight="1" x14ac:dyDescent="0.2">
      <c r="B9" s="3" t="s">
        <v>8</v>
      </c>
      <c r="C9" s="378" t="s">
        <v>277</v>
      </c>
      <c r="D9" s="378"/>
      <c r="E9" s="378"/>
      <c r="F9" s="378"/>
      <c r="G9" s="378"/>
      <c r="H9" s="378"/>
      <c r="I9" s="378"/>
      <c r="J9" s="378"/>
      <c r="K9" s="378"/>
      <c r="L9" s="378"/>
      <c r="M9" s="378"/>
      <c r="N9" s="378"/>
    </row>
    <row r="10" spans="2:14" ht="15" customHeight="1" x14ac:dyDescent="0.2">
      <c r="B10" s="3" t="s">
        <v>9</v>
      </c>
      <c r="C10" s="378" t="s">
        <v>279</v>
      </c>
      <c r="D10" s="378"/>
      <c r="E10" s="378"/>
      <c r="F10" s="378"/>
      <c r="G10" s="378"/>
      <c r="H10" s="378"/>
      <c r="I10" s="378"/>
      <c r="J10" s="378"/>
      <c r="K10" s="378"/>
      <c r="L10" s="378"/>
      <c r="M10" s="378"/>
      <c r="N10" s="378"/>
    </row>
    <row r="11" spans="2:14" ht="15" customHeight="1" x14ac:dyDescent="0.2">
      <c r="B11" s="3" t="s">
        <v>10</v>
      </c>
      <c r="C11" s="378" t="s">
        <v>280</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266</v>
      </c>
      <c r="D14" s="378"/>
      <c r="E14" s="378"/>
      <c r="F14" s="378"/>
      <c r="G14" s="378"/>
      <c r="H14" s="378"/>
      <c r="I14" s="378"/>
      <c r="J14" s="378"/>
      <c r="K14" s="378"/>
      <c r="L14" s="378"/>
      <c r="M14" s="378"/>
      <c r="N14" s="378"/>
    </row>
    <row r="15" spans="2:14" ht="15" x14ac:dyDescent="0.2">
      <c r="B15" s="3" t="s">
        <v>16</v>
      </c>
      <c r="C15" s="378" t="s">
        <v>267</v>
      </c>
      <c r="D15" s="378"/>
      <c r="E15" s="378"/>
      <c r="F15" s="378"/>
      <c r="G15" s="378"/>
      <c r="H15" s="378"/>
      <c r="I15" s="378"/>
      <c r="J15" s="378"/>
      <c r="K15" s="378"/>
      <c r="L15" s="378"/>
      <c r="M15" s="378"/>
      <c r="N15" s="378"/>
    </row>
    <row r="16" spans="2:14" ht="15" x14ac:dyDescent="0.2">
      <c r="B16" s="3" t="s">
        <v>17</v>
      </c>
      <c r="C16" s="378" t="s">
        <v>268</v>
      </c>
      <c r="D16" s="378"/>
      <c r="E16" s="378"/>
      <c r="F16" s="378"/>
      <c r="G16" s="378"/>
      <c r="H16" s="378"/>
      <c r="I16" s="378"/>
      <c r="J16" s="378"/>
      <c r="K16" s="378"/>
      <c r="L16" s="378"/>
      <c r="M16" s="378"/>
      <c r="N16" s="378"/>
    </row>
    <row r="17" spans="2:15" ht="15" x14ac:dyDescent="0.2">
      <c r="B17" s="3" t="s">
        <v>18</v>
      </c>
      <c r="C17" s="378" t="s">
        <v>269</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הוראות!B21</f>
        <v>נספח א4 - מספרי בקשות למשיכת כספים או לקבלת קצבת זקנה (גמל)</v>
      </c>
    </row>
    <row r="2" spans="2:17" ht="14.25" customHeight="1" x14ac:dyDescent="0.2">
      <c r="B2" s="182" t="str">
        <f>הוראות!B13</f>
        <v>נתיב קרן הפנסיה של פועלי ועובדי מפעלי משק ההסתדרות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הוראות!B22</f>
        <v>נספח א4 - מספרי בקשות למשיכת כספים או לקבלת קצבת זקנה (פנסיה)</v>
      </c>
    </row>
    <row r="2" spans="2:17" ht="14.25" customHeight="1" x14ac:dyDescent="0.2">
      <c r="B2" s="182" t="str">
        <f>הוראות!B13</f>
        <v>נתיב קרן הפנסיה של פועלי ועובדי מפעלי משק ההסתדרות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v>509</v>
      </c>
      <c r="E11" s="142"/>
      <c r="F11" s="142"/>
      <c r="G11" s="142"/>
      <c r="H11" s="142"/>
      <c r="I11" s="142"/>
      <c r="J11" s="143"/>
      <c r="K11" s="141">
        <v>1750</v>
      </c>
      <c r="L11" s="142"/>
      <c r="M11" s="142"/>
      <c r="N11" s="142"/>
      <c r="O11" s="142"/>
      <c r="P11" s="142"/>
      <c r="Q11" s="144"/>
    </row>
    <row r="12" spans="2:17" ht="25.5" x14ac:dyDescent="0.2">
      <c r="B12" s="60" t="s">
        <v>159</v>
      </c>
      <c r="C12" s="61" t="s">
        <v>160</v>
      </c>
      <c r="D12" s="141">
        <v>2648</v>
      </c>
      <c r="E12" s="142"/>
      <c r="F12" s="142"/>
      <c r="G12" s="142"/>
      <c r="H12" s="142"/>
      <c r="I12" s="145"/>
      <c r="J12" s="146"/>
      <c r="K12" s="141">
        <v>1718</v>
      </c>
      <c r="L12" s="142"/>
      <c r="M12" s="142"/>
      <c r="N12" s="142"/>
      <c r="O12" s="142"/>
      <c r="P12" s="142"/>
      <c r="Q12" s="144"/>
    </row>
    <row r="13" spans="2:17" ht="25.5" x14ac:dyDescent="0.2">
      <c r="B13" s="62" t="s">
        <v>161</v>
      </c>
      <c r="C13" s="61" t="s">
        <v>162</v>
      </c>
      <c r="D13" s="141">
        <v>149</v>
      </c>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1924</v>
      </c>
      <c r="E14" s="148">
        <v>105</v>
      </c>
      <c r="F14" s="148">
        <v>290</v>
      </c>
      <c r="G14" s="148">
        <v>251</v>
      </c>
      <c r="H14" s="148">
        <v>172</v>
      </c>
      <c r="I14" s="149">
        <v>247</v>
      </c>
      <c r="J14" s="150">
        <v>859</v>
      </c>
      <c r="K14" s="147">
        <f>SUM(L14:Q14)</f>
        <v>1600</v>
      </c>
      <c r="L14" s="148">
        <v>1493</v>
      </c>
      <c r="M14" s="148">
        <v>91</v>
      </c>
      <c r="N14" s="148"/>
      <c r="O14" s="148">
        <v>2</v>
      </c>
      <c r="P14" s="149">
        <v>4</v>
      </c>
      <c r="Q14" s="179">
        <v>10</v>
      </c>
    </row>
    <row r="15" spans="2:17" ht="38.25" x14ac:dyDescent="0.2">
      <c r="B15" s="62" t="s">
        <v>165</v>
      </c>
      <c r="C15" s="61" t="s">
        <v>166</v>
      </c>
      <c r="D15" s="147">
        <f>IF(D11+D12-D14-D13=0,"",D11+D12-D14-D13)</f>
        <v>1084</v>
      </c>
      <c r="E15" s="142"/>
      <c r="F15" s="142"/>
      <c r="G15" s="142"/>
      <c r="H15" s="142"/>
      <c r="I15" s="145"/>
      <c r="J15" s="146"/>
      <c r="K15" s="147">
        <f>IF(K11+K12-K14-K13=0,"",K11+K12-K14-K13)</f>
        <v>1868</v>
      </c>
      <c r="L15" s="142"/>
      <c r="M15" s="142"/>
      <c r="N15" s="142"/>
      <c r="O15" s="142"/>
      <c r="P15" s="142"/>
      <c r="Q15" s="144"/>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הוראות!B23</f>
        <v>נספח א4 - מספרי בקשות למשיכת כספים או לקבלת קצבת זקנה (ביטוח)</v>
      </c>
    </row>
    <row r="2" spans="2:17" ht="14.25" customHeight="1" x14ac:dyDescent="0.2">
      <c r="B2" s="182" t="str">
        <f>הוראות!B13</f>
        <v>נתיב קרן הפנסיה של פועלי ועובדי מפעלי משק ההסתדרות בע"מ</v>
      </c>
    </row>
    <row r="3" spans="2:17" ht="14.25" customHeight="1" x14ac:dyDescent="0.25">
      <c r="B3" s="181" t="str">
        <f>CONCATENATE(הוראות!Z13,הוראות!F13)</f>
        <v>הנתונים ביחידות בודדות לשנת 2022</v>
      </c>
    </row>
    <row r="4" spans="2:17" ht="14.25" customHeight="1" x14ac:dyDescent="0.2">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הוראות!B24</f>
        <v>נספח א5 - מספרי בקשות להעברת כספים בין קופות גמל או בין מסלולי השקעה (גמל)</v>
      </c>
    </row>
    <row r="2" spans="2:24" ht="20.25" x14ac:dyDescent="0.2">
      <c r="B2" s="182" t="str">
        <f>הוראות!B13</f>
        <v>נתיב קרן הפנסיה של פועלי ועובדי מפעלי משק ההסתדרות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הוראות!B25</f>
        <v>נספח א5 - מספרי בקשות להעברת כספים בין קופות גמל או בין מסלולי השקעה (פנסיה)</v>
      </c>
    </row>
    <row r="2" spans="2:24" ht="20.25" x14ac:dyDescent="0.2">
      <c r="B2" s="182" t="str">
        <f>הוראות!B13</f>
        <v>נתיב קרן הפנסיה של פועלי ועובדי מפעלי משק ההסתדרות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הוראות!B26</f>
        <v>נספח א5 - מספרי בקשות להעברת כספים בין קופות גמל או בין מסלולי השקעה (ביטוח)</v>
      </c>
    </row>
    <row r="2" spans="2:24" ht="20.25" x14ac:dyDescent="0.2">
      <c r="B2" s="182" t="str">
        <f>הוראות!B13</f>
        <v>נתיב קרן הפנסיה של פועלי ועובדי מפעלי משק ההסתדרות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E33" sqref="E33"/>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6" t="str">
        <f>הוראות!B27</f>
        <v>נספח ב1 מדדי תביעות בביטוח כללי</v>
      </c>
    </row>
    <row r="2" spans="1:41" ht="12.75" customHeight="1" x14ac:dyDescent="0.3">
      <c r="A2" s="266"/>
      <c r="B2" s="182" t="str">
        <f>הוראות!B13</f>
        <v>נתיב קרן הפנסיה של פועלי ועובדי מפעלי משק ההסתדרות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row>
    <row r="3" spans="1:41" ht="16.5" customHeight="1" x14ac:dyDescent="0.3">
      <c r="A3" s="156"/>
      <c r="B3" s="181" t="str">
        <f>CONCATENATE(הוראות!Z13,הוראות!F13)</f>
        <v>הנתונים ביחידות בודדות לשנת 2022</v>
      </c>
    </row>
    <row r="4" spans="1:41" x14ac:dyDescent="0.2">
      <c r="B4" s="180" t="s">
        <v>244</v>
      </c>
    </row>
    <row r="5" spans="1:41" ht="13.5" thickBot="1" x14ac:dyDescent="0.25"/>
    <row r="6" spans="1:41" x14ac:dyDescent="0.2">
      <c r="B6" s="401" t="s">
        <v>179</v>
      </c>
      <c r="C6" s="437"/>
      <c r="D6" s="438"/>
      <c r="E6" s="404" t="s">
        <v>26</v>
      </c>
      <c r="F6" s="405"/>
      <c r="G6" s="405"/>
      <c r="H6" s="405"/>
      <c r="I6" s="405"/>
      <c r="J6" s="406"/>
      <c r="K6" s="410" t="s">
        <v>27</v>
      </c>
      <c r="L6" s="411"/>
      <c r="M6" s="412"/>
      <c r="N6" s="412"/>
      <c r="O6" s="412"/>
      <c r="P6" s="412"/>
      <c r="Q6" s="412"/>
      <c r="R6" s="412"/>
      <c r="S6" s="412"/>
      <c r="T6" s="412"/>
      <c r="U6" s="412"/>
      <c r="V6" s="413"/>
      <c r="W6" s="388" t="s">
        <v>345</v>
      </c>
      <c r="X6" s="389"/>
      <c r="Y6" s="389"/>
      <c r="Z6" s="389"/>
      <c r="AA6" s="389"/>
      <c r="AB6" s="389"/>
      <c r="AC6" s="389"/>
      <c r="AD6" s="389"/>
      <c r="AE6" s="389"/>
      <c r="AF6" s="389"/>
      <c r="AG6" s="389"/>
      <c r="AH6" s="390"/>
    </row>
    <row r="7" spans="1:41" ht="12.75" customHeight="1" x14ac:dyDescent="0.2">
      <c r="A7" s="184"/>
      <c r="B7" s="402"/>
      <c r="C7" s="439"/>
      <c r="D7" s="440"/>
      <c r="E7" s="407"/>
      <c r="F7" s="408"/>
      <c r="G7" s="408"/>
      <c r="H7" s="408"/>
      <c r="I7" s="408"/>
      <c r="J7" s="409"/>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77"/>
      <c r="AJ7" s="277"/>
      <c r="AK7" s="277"/>
      <c r="AL7" s="277"/>
      <c r="AM7" s="171"/>
    </row>
    <row r="8" spans="1:41" ht="25.5" customHeight="1" x14ac:dyDescent="0.2">
      <c r="A8" s="184"/>
      <c r="B8" s="402"/>
      <c r="C8" s="439"/>
      <c r="D8" s="440"/>
      <c r="E8" s="185" t="s">
        <v>182</v>
      </c>
      <c r="F8" s="47" t="s">
        <v>35</v>
      </c>
      <c r="G8" s="47" t="s">
        <v>36</v>
      </c>
      <c r="H8" s="47" t="s">
        <v>37</v>
      </c>
      <c r="I8" s="47" t="s">
        <v>38</v>
      </c>
      <c r="J8" s="186" t="s">
        <v>39</v>
      </c>
      <c r="K8" s="185" t="s">
        <v>182</v>
      </c>
      <c r="L8" s="47" t="s">
        <v>40</v>
      </c>
      <c r="M8" s="47" t="s">
        <v>222</v>
      </c>
      <c r="N8" s="47" t="s">
        <v>223</v>
      </c>
      <c r="O8" s="47" t="s">
        <v>224</v>
      </c>
      <c r="P8" s="186" t="s">
        <v>41</v>
      </c>
      <c r="Q8" s="185" t="s">
        <v>182</v>
      </c>
      <c r="R8" s="47" t="s">
        <v>40</v>
      </c>
      <c r="S8" s="47" t="s">
        <v>222</v>
      </c>
      <c r="T8" s="47" t="s">
        <v>223</v>
      </c>
      <c r="U8" s="47" t="s">
        <v>224</v>
      </c>
      <c r="V8" s="186" t="s">
        <v>41</v>
      </c>
      <c r="W8" s="185" t="s">
        <v>182</v>
      </c>
      <c r="X8" s="47" t="s">
        <v>40</v>
      </c>
      <c r="Y8" s="47" t="s">
        <v>222</v>
      </c>
      <c r="Z8" s="47" t="s">
        <v>223</v>
      </c>
      <c r="AA8" s="47" t="s">
        <v>224</v>
      </c>
      <c r="AB8" s="186" t="s">
        <v>41</v>
      </c>
      <c r="AC8" s="185" t="s">
        <v>182</v>
      </c>
      <c r="AD8" s="47" t="s">
        <v>40</v>
      </c>
      <c r="AE8" s="47" t="s">
        <v>222</v>
      </c>
      <c r="AF8" s="47" t="s">
        <v>223</v>
      </c>
      <c r="AG8" s="47" t="s">
        <v>224</v>
      </c>
      <c r="AH8" s="186" t="s">
        <v>41</v>
      </c>
      <c r="AI8" s="277"/>
      <c r="AJ8" s="277"/>
      <c r="AK8" s="277"/>
      <c r="AL8" s="277"/>
      <c r="AM8" s="171"/>
    </row>
    <row r="9" spans="1:41" ht="13.5" thickBot="1" x14ac:dyDescent="0.25">
      <c r="A9" s="190"/>
      <c r="B9" s="403"/>
      <c r="C9" s="441"/>
      <c r="D9" s="442"/>
      <c r="E9" s="191" t="s">
        <v>42</v>
      </c>
      <c r="F9" s="192" t="s">
        <v>43</v>
      </c>
      <c r="G9" s="192" t="s">
        <v>44</v>
      </c>
      <c r="H9" s="193" t="s">
        <v>45</v>
      </c>
      <c r="I9" s="193" t="s">
        <v>46</v>
      </c>
      <c r="J9" s="194" t="s">
        <v>47</v>
      </c>
      <c r="K9" s="191" t="s">
        <v>48</v>
      </c>
      <c r="L9" s="192" t="s">
        <v>49</v>
      </c>
      <c r="M9" s="192" t="s">
        <v>50</v>
      </c>
      <c r="N9" s="193" t="s">
        <v>51</v>
      </c>
      <c r="O9" s="193" t="s">
        <v>52</v>
      </c>
      <c r="P9" s="194" t="s">
        <v>53</v>
      </c>
      <c r="Q9" s="191" t="s">
        <v>54</v>
      </c>
      <c r="R9" s="192" t="s">
        <v>55</v>
      </c>
      <c r="S9" s="192" t="s">
        <v>56</v>
      </c>
      <c r="T9" s="193" t="s">
        <v>57</v>
      </c>
      <c r="U9" s="193" t="s">
        <v>58</v>
      </c>
      <c r="V9" s="194" t="s">
        <v>59</v>
      </c>
      <c r="W9" s="191" t="s">
        <v>60</v>
      </c>
      <c r="X9" s="192" t="s">
        <v>61</v>
      </c>
      <c r="Y9" s="192" t="s">
        <v>62</v>
      </c>
      <c r="Z9" s="193" t="s">
        <v>63</v>
      </c>
      <c r="AA9" s="193" t="s">
        <v>64</v>
      </c>
      <c r="AB9" s="194" t="s">
        <v>65</v>
      </c>
      <c r="AC9" s="191" t="s">
        <v>66</v>
      </c>
      <c r="AD9" s="192" t="s">
        <v>67</v>
      </c>
      <c r="AE9" s="192" t="s">
        <v>68</v>
      </c>
      <c r="AF9" s="193" t="s">
        <v>69</v>
      </c>
      <c r="AG9" s="193" t="s">
        <v>70</v>
      </c>
      <c r="AH9" s="194" t="s">
        <v>71</v>
      </c>
      <c r="AI9" s="277"/>
      <c r="AJ9" s="277"/>
      <c r="AK9" s="277"/>
      <c r="AL9" s="277"/>
      <c r="AM9" s="290"/>
      <c r="AN9" s="291"/>
      <c r="AO9" s="157"/>
    </row>
    <row r="10" spans="1:41" x14ac:dyDescent="0.2">
      <c r="A10" s="198" t="s">
        <v>72</v>
      </c>
      <c r="B10" s="199" t="s">
        <v>73</v>
      </c>
      <c r="C10" s="279"/>
      <c r="D10" s="280"/>
      <c r="E10" s="71"/>
      <c r="F10" s="239"/>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1"/>
      <c r="AJ10" s="301"/>
      <c r="AK10" s="301"/>
      <c r="AL10" s="301"/>
      <c r="AM10" s="171"/>
    </row>
    <row r="11" spans="1:41" x14ac:dyDescent="0.2">
      <c r="A11" s="200">
        <v>3</v>
      </c>
      <c r="B11" s="201" t="s">
        <v>342</v>
      </c>
      <c r="C11" s="270"/>
      <c r="D11" s="271"/>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1"/>
      <c r="AJ11" s="301"/>
      <c r="AK11" s="301"/>
      <c r="AL11" s="301"/>
      <c r="AM11" s="171"/>
    </row>
    <row r="12" spans="1:41" x14ac:dyDescent="0.2">
      <c r="A12" s="200">
        <v>4</v>
      </c>
      <c r="B12" s="201" t="s">
        <v>77</v>
      </c>
      <c r="C12" s="270"/>
      <c r="D12" s="271"/>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1"/>
      <c r="AJ12" s="301"/>
      <c r="AK12" s="301"/>
      <c r="AL12" s="301"/>
      <c r="AM12" s="171"/>
    </row>
    <row r="13" spans="1:41" x14ac:dyDescent="0.2">
      <c r="A13" s="200">
        <v>5</v>
      </c>
      <c r="B13" s="304" t="s">
        <v>78</v>
      </c>
      <c r="C13" s="305"/>
      <c r="D13" s="305"/>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1"/>
      <c r="AJ13" s="301"/>
      <c r="AK13" s="301"/>
      <c r="AL13" s="301"/>
      <c r="AM13" s="171"/>
    </row>
    <row r="14" spans="1:41" x14ac:dyDescent="0.2">
      <c r="A14" s="200">
        <v>6</v>
      </c>
      <c r="B14" s="304" t="s">
        <v>79</v>
      </c>
      <c r="C14" s="305"/>
      <c r="D14" s="305"/>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1"/>
      <c r="AJ14" s="301"/>
      <c r="AK14" s="301"/>
      <c r="AL14" s="301"/>
      <c r="AM14" s="171"/>
    </row>
    <row r="15" spans="1:41" x14ac:dyDescent="0.2">
      <c r="A15" s="200">
        <v>7</v>
      </c>
      <c r="B15" s="374" t="s">
        <v>183</v>
      </c>
      <c r="C15" s="375"/>
      <c r="D15" s="375"/>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1"/>
      <c r="AJ15" s="301"/>
      <c r="AK15" s="301"/>
      <c r="AL15" s="301"/>
      <c r="AM15" s="171"/>
    </row>
    <row r="16" spans="1:41" x14ac:dyDescent="0.2">
      <c r="A16" s="203" t="s">
        <v>80</v>
      </c>
      <c r="B16" s="204" t="s">
        <v>184</v>
      </c>
      <c r="C16" s="281"/>
      <c r="D16" s="282"/>
      <c r="E16" s="307"/>
      <c r="F16" s="308"/>
      <c r="G16" s="309"/>
      <c r="H16" s="309"/>
      <c r="I16" s="309"/>
      <c r="J16" s="310"/>
      <c r="K16" s="307"/>
      <c r="L16" s="308"/>
      <c r="M16" s="309"/>
      <c r="N16" s="309"/>
      <c r="O16" s="309"/>
      <c r="P16" s="311"/>
      <c r="Q16" s="307"/>
      <c r="R16" s="308"/>
      <c r="S16" s="309"/>
      <c r="T16" s="309"/>
      <c r="U16" s="309"/>
      <c r="V16" s="310"/>
      <c r="W16" s="307"/>
      <c r="X16" s="308"/>
      <c r="Y16" s="309"/>
      <c r="Z16" s="309"/>
      <c r="AA16" s="309"/>
      <c r="AB16" s="310"/>
      <c r="AC16" s="307"/>
      <c r="AD16" s="308"/>
      <c r="AE16" s="309"/>
      <c r="AF16" s="309"/>
      <c r="AG16" s="309"/>
      <c r="AH16" s="310"/>
      <c r="AI16" s="283"/>
      <c r="AJ16" s="283"/>
      <c r="AK16" s="283"/>
      <c r="AL16" s="283"/>
      <c r="AM16" s="171"/>
    </row>
    <row r="17" spans="1:39" x14ac:dyDescent="0.2">
      <c r="A17" s="200">
        <v>1</v>
      </c>
      <c r="B17" s="201" t="s">
        <v>76</v>
      </c>
      <c r="C17" s="270"/>
      <c r="D17" s="271"/>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1"/>
      <c r="AJ17" s="301"/>
      <c r="AK17" s="301"/>
      <c r="AL17" s="301"/>
      <c r="AM17" s="171"/>
    </row>
    <row r="18" spans="1:39" x14ac:dyDescent="0.2">
      <c r="A18" s="200">
        <v>2</v>
      </c>
      <c r="B18" s="201" t="s">
        <v>77</v>
      </c>
      <c r="C18" s="270"/>
      <c r="D18" s="271"/>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1"/>
      <c r="AJ18" s="301"/>
      <c r="AK18" s="301"/>
      <c r="AL18" s="301"/>
      <c r="AM18" s="171"/>
    </row>
    <row r="19" spans="1:39" x14ac:dyDescent="0.2">
      <c r="A19" s="200">
        <v>3</v>
      </c>
      <c r="B19" s="201" t="s">
        <v>82</v>
      </c>
      <c r="C19" s="270"/>
      <c r="D19" s="271"/>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1"/>
      <c r="AJ19" s="301"/>
      <c r="AK19" s="301"/>
      <c r="AL19" s="301"/>
      <c r="AM19" s="171"/>
    </row>
    <row r="20" spans="1:39" x14ac:dyDescent="0.2">
      <c r="A20" s="203" t="s">
        <v>83</v>
      </c>
      <c r="B20" s="204" t="s">
        <v>264</v>
      </c>
      <c r="C20" s="281"/>
      <c r="D20" s="282"/>
      <c r="E20" s="307"/>
      <c r="F20" s="308"/>
      <c r="G20" s="309"/>
      <c r="H20" s="309"/>
      <c r="I20" s="309"/>
      <c r="J20" s="310"/>
      <c r="K20" s="307"/>
      <c r="L20" s="308"/>
      <c r="M20" s="309"/>
      <c r="N20" s="309"/>
      <c r="O20" s="309"/>
      <c r="P20" s="311"/>
      <c r="Q20" s="307"/>
      <c r="R20" s="308"/>
      <c r="S20" s="309"/>
      <c r="T20" s="309"/>
      <c r="U20" s="309"/>
      <c r="V20" s="310"/>
      <c r="W20" s="307"/>
      <c r="X20" s="308"/>
      <c r="Y20" s="309"/>
      <c r="Z20" s="309"/>
      <c r="AA20" s="309"/>
      <c r="AB20" s="310"/>
      <c r="AC20" s="307"/>
      <c r="AD20" s="308"/>
      <c r="AE20" s="309"/>
      <c r="AF20" s="309"/>
      <c r="AG20" s="309"/>
      <c r="AH20" s="310"/>
      <c r="AI20" s="301"/>
      <c r="AJ20" s="301"/>
      <c r="AK20" s="301"/>
      <c r="AL20" s="301"/>
      <c r="AM20" s="171"/>
    </row>
    <row r="21" spans="1:39" x14ac:dyDescent="0.2">
      <c r="A21" s="200">
        <v>1</v>
      </c>
      <c r="B21" s="201" t="s">
        <v>76</v>
      </c>
      <c r="C21" s="270"/>
      <c r="D21" s="271"/>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1"/>
      <c r="AJ21" s="301"/>
      <c r="AK21" s="301"/>
      <c r="AL21" s="301"/>
      <c r="AM21" s="171"/>
    </row>
    <row r="22" spans="1:39" x14ac:dyDescent="0.2">
      <c r="A22" s="200">
        <v>2</v>
      </c>
      <c r="B22" s="201" t="s">
        <v>77</v>
      </c>
      <c r="C22" s="270"/>
      <c r="D22" s="271"/>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1"/>
      <c r="AJ22" s="301"/>
      <c r="AK22" s="301"/>
      <c r="AL22" s="301"/>
      <c r="AM22" s="171"/>
    </row>
    <row r="23" spans="1:39" x14ac:dyDescent="0.2">
      <c r="A23" s="200">
        <v>3</v>
      </c>
      <c r="B23" s="201" t="s">
        <v>84</v>
      </c>
      <c r="C23" s="270"/>
      <c r="D23" s="271"/>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1"/>
      <c r="AJ23" s="301"/>
      <c r="AK23" s="301"/>
      <c r="AL23" s="301"/>
      <c r="AM23" s="171"/>
    </row>
    <row r="24" spans="1:39" x14ac:dyDescent="0.2">
      <c r="A24" s="200">
        <v>4</v>
      </c>
      <c r="B24" s="201" t="s">
        <v>85</v>
      </c>
      <c r="C24" s="270"/>
      <c r="D24" s="271"/>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1"/>
      <c r="AJ24" s="301"/>
      <c r="AK24" s="301"/>
      <c r="AL24" s="301"/>
      <c r="AM24" s="171"/>
    </row>
    <row r="25" spans="1:39" ht="13.5" thickBot="1" x14ac:dyDescent="0.25">
      <c r="A25" s="205">
        <v>5</v>
      </c>
      <c r="B25" s="206" t="s">
        <v>86</v>
      </c>
      <c r="C25" s="284"/>
      <c r="D25" s="285"/>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1"/>
      <c r="AJ25" s="301"/>
      <c r="AK25" s="301"/>
      <c r="AL25" s="301"/>
      <c r="AM25" s="171"/>
    </row>
    <row r="26" spans="1:39" x14ac:dyDescent="0.2">
      <c r="A26" s="260"/>
      <c r="B26" s="431"/>
      <c r="C26" s="431"/>
      <c r="D26" s="431"/>
      <c r="E26" s="299"/>
      <c r="F26" s="299"/>
      <c r="G26" s="299"/>
      <c r="H26" s="299"/>
      <c r="I26" s="299"/>
      <c r="J26" s="299"/>
    </row>
    <row r="27" spans="1:39" x14ac:dyDescent="0.2">
      <c r="B27" s="362" t="s">
        <v>343</v>
      </c>
      <c r="C27" s="361"/>
      <c r="H27" s="301"/>
      <c r="I27" s="301"/>
      <c r="J27" s="301"/>
    </row>
    <row r="28" spans="1:39" x14ac:dyDescent="0.2">
      <c r="A28" s="260"/>
      <c r="B28" s="429"/>
      <c r="C28" s="429"/>
      <c r="D28" s="429"/>
      <c r="E28" s="302"/>
      <c r="F28" s="302"/>
      <c r="G28" s="302"/>
      <c r="H28" s="302"/>
      <c r="I28" s="302"/>
      <c r="J28" s="302"/>
    </row>
    <row r="29" spans="1:39" x14ac:dyDescent="0.2">
      <c r="A29" s="301"/>
      <c r="B29" s="430"/>
      <c r="C29" s="433"/>
      <c r="D29" s="433"/>
      <c r="E29" s="303"/>
      <c r="F29" s="303"/>
      <c r="G29" s="303"/>
      <c r="H29" s="303"/>
      <c r="I29" s="303"/>
      <c r="J29" s="303"/>
    </row>
    <row r="30" spans="1:39" x14ac:dyDescent="0.2">
      <c r="A30" s="301"/>
      <c r="B30" s="430"/>
      <c r="C30" s="430"/>
      <c r="D30" s="430"/>
      <c r="E30" s="300"/>
      <c r="F30" s="300"/>
      <c r="G30" s="300"/>
      <c r="H30" s="300"/>
      <c r="I30" s="300"/>
      <c r="J30" s="300"/>
    </row>
    <row r="31" spans="1:39" x14ac:dyDescent="0.2">
      <c r="A31" s="301"/>
      <c r="B31" s="430"/>
      <c r="C31" s="430"/>
      <c r="D31" s="430"/>
      <c r="E31" s="300"/>
      <c r="F31" s="300"/>
      <c r="G31" s="300"/>
      <c r="H31" s="300"/>
      <c r="I31" s="300"/>
      <c r="J31" s="300"/>
    </row>
    <row r="32" spans="1:39" x14ac:dyDescent="0.2">
      <c r="A32" s="276"/>
      <c r="B32" s="429"/>
      <c r="C32" s="429"/>
      <c r="D32" s="429"/>
      <c r="E32" s="302"/>
      <c r="F32" s="302"/>
      <c r="G32" s="302"/>
      <c r="H32" s="302"/>
      <c r="I32" s="302"/>
      <c r="J32" s="302"/>
    </row>
    <row r="33" spans="1:10" x14ac:dyDescent="0.2">
      <c r="A33" s="301"/>
      <c r="B33" s="429"/>
      <c r="C33" s="429"/>
      <c r="D33" s="429"/>
      <c r="E33" s="302"/>
      <c r="F33" s="302"/>
      <c r="G33" s="302"/>
      <c r="H33" s="302"/>
      <c r="I33" s="302"/>
      <c r="J33" s="302"/>
    </row>
    <row r="34" spans="1:10" x14ac:dyDescent="0.2">
      <c r="A34" s="301"/>
      <c r="B34" s="429"/>
      <c r="C34" s="429"/>
      <c r="D34" s="429"/>
      <c r="E34" s="302"/>
      <c r="F34" s="302"/>
      <c r="G34" s="302"/>
      <c r="H34" s="302"/>
      <c r="I34" s="302"/>
      <c r="J34" s="302"/>
    </row>
    <row r="35" spans="1:10" x14ac:dyDescent="0.2">
      <c r="A35" s="276"/>
      <c r="B35" s="429"/>
      <c r="C35" s="429"/>
      <c r="D35" s="429"/>
      <c r="E35" s="302"/>
      <c r="F35" s="302"/>
      <c r="G35" s="302"/>
      <c r="H35" s="302"/>
      <c r="I35" s="302"/>
      <c r="J35" s="302"/>
    </row>
    <row r="36" spans="1:10" x14ac:dyDescent="0.2">
      <c r="A36" s="301"/>
      <c r="B36" s="429"/>
      <c r="C36" s="429"/>
      <c r="D36" s="429"/>
      <c r="E36" s="302"/>
      <c r="F36" s="302"/>
      <c r="G36" s="302"/>
      <c r="H36" s="302"/>
      <c r="I36" s="302"/>
      <c r="J36" s="302"/>
    </row>
    <row r="37" spans="1:10" x14ac:dyDescent="0.2">
      <c r="A37" s="301"/>
      <c r="B37" s="429"/>
      <c r="C37" s="429"/>
      <c r="D37" s="429"/>
      <c r="E37" s="302"/>
      <c r="F37" s="302"/>
      <c r="G37" s="302"/>
      <c r="H37" s="302"/>
      <c r="I37" s="302"/>
      <c r="J37" s="302"/>
    </row>
    <row r="38" spans="1:10" x14ac:dyDescent="0.2">
      <c r="A38" s="301"/>
      <c r="B38" s="429"/>
      <c r="C38" s="429"/>
      <c r="D38" s="429"/>
      <c r="E38" s="302"/>
      <c r="F38" s="302"/>
      <c r="G38" s="302"/>
      <c r="H38" s="302"/>
      <c r="I38" s="302"/>
      <c r="J38" s="302"/>
    </row>
    <row r="39" spans="1:10" x14ac:dyDescent="0.2">
      <c r="A39" s="301"/>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6" t="str">
        <f>הוראות!B28</f>
        <v>נספח ב2 מדדי תביעות בביטוח בריאות</v>
      </c>
    </row>
    <row r="2" spans="1:68" ht="12.75" customHeight="1" x14ac:dyDescent="0.3">
      <c r="A2" s="266"/>
      <c r="B2" s="182" t="str">
        <f>הוראות!B13</f>
        <v>נתיב קרן הפנסיה של פועלי ועובדי מפעלי משק ההסתדרות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row>
    <row r="3" spans="1:68" ht="13.5" customHeight="1" x14ac:dyDescent="0.3">
      <c r="A3" s="156"/>
      <c r="B3" s="181" t="str">
        <f>CONCATENATE(הוראות!Z13,הוראות!F13)</f>
        <v>הנתונים ביחידות בודדות לשנת 2022</v>
      </c>
      <c r="F3" s="121">
        <f>E3-1</f>
        <v>-1</v>
      </c>
    </row>
    <row r="4" spans="1:68" x14ac:dyDescent="0.2">
      <c r="B4" s="180" t="s">
        <v>244</v>
      </c>
    </row>
    <row r="5" spans="1:68" ht="13.5" thickBot="1" x14ac:dyDescent="0.25"/>
    <row r="6" spans="1:68" x14ac:dyDescent="0.2">
      <c r="A6" s="267"/>
      <c r="B6" s="443" t="s">
        <v>179</v>
      </c>
      <c r="C6" s="437"/>
      <c r="D6" s="438"/>
      <c r="E6" s="446" t="s">
        <v>87</v>
      </c>
      <c r="F6" s="447"/>
      <c r="G6" s="447"/>
      <c r="H6" s="447"/>
      <c r="I6" s="447"/>
      <c r="J6" s="448"/>
      <c r="K6" s="446" t="s">
        <v>88</v>
      </c>
      <c r="L6" s="447"/>
      <c r="M6" s="447"/>
      <c r="N6" s="447"/>
      <c r="O6" s="447"/>
      <c r="P6" s="448"/>
      <c r="Q6" s="446" t="s">
        <v>89</v>
      </c>
      <c r="R6" s="447"/>
      <c r="S6" s="447"/>
      <c r="T6" s="447"/>
      <c r="U6" s="447"/>
      <c r="V6" s="448"/>
      <c r="W6" s="446" t="s">
        <v>90</v>
      </c>
      <c r="X6" s="447"/>
      <c r="Y6" s="447"/>
      <c r="Z6" s="447"/>
      <c r="AA6" s="447"/>
      <c r="AB6" s="448"/>
      <c r="AC6" s="446" t="s">
        <v>91</v>
      </c>
      <c r="AD6" s="447"/>
      <c r="AE6" s="447"/>
      <c r="AF6" s="447"/>
      <c r="AG6" s="447"/>
      <c r="AH6" s="448"/>
      <c r="AI6" s="446" t="s">
        <v>92</v>
      </c>
      <c r="AJ6" s="447"/>
      <c r="AK6" s="447"/>
      <c r="AL6" s="447"/>
      <c r="AM6" s="447"/>
      <c r="AN6" s="448"/>
      <c r="AO6" s="446" t="s">
        <v>93</v>
      </c>
      <c r="AP6" s="447"/>
      <c r="AQ6" s="447"/>
      <c r="AR6" s="447"/>
      <c r="AS6" s="447"/>
      <c r="AT6" s="448"/>
      <c r="AU6" s="446" t="s">
        <v>94</v>
      </c>
      <c r="AV6" s="447"/>
      <c r="AW6" s="447"/>
      <c r="AX6" s="447"/>
      <c r="AY6" s="447"/>
      <c r="AZ6" s="448"/>
      <c r="BA6" s="446" t="s">
        <v>95</v>
      </c>
      <c r="BB6" s="447"/>
      <c r="BC6" s="447"/>
      <c r="BD6" s="447"/>
      <c r="BE6" s="447"/>
      <c r="BF6" s="448"/>
      <c r="BG6" s="277"/>
      <c r="BH6" s="277"/>
      <c r="BI6" s="277"/>
      <c r="BJ6" s="277"/>
      <c r="BK6" s="277"/>
      <c r="BL6" s="171"/>
    </row>
    <row r="7" spans="1:68" ht="25.5" customHeight="1" x14ac:dyDescent="0.2">
      <c r="A7" s="268"/>
      <c r="B7" s="444"/>
      <c r="C7" s="439"/>
      <c r="D7" s="440"/>
      <c r="E7" s="187" t="s">
        <v>182</v>
      </c>
      <c r="F7" s="47" t="s">
        <v>40</v>
      </c>
      <c r="G7" s="47" t="s">
        <v>222</v>
      </c>
      <c r="H7" s="47" t="s">
        <v>223</v>
      </c>
      <c r="I7" s="47" t="s">
        <v>224</v>
      </c>
      <c r="J7" s="158" t="s">
        <v>41</v>
      </c>
      <c r="K7" s="187" t="s">
        <v>182</v>
      </c>
      <c r="L7" s="47" t="s">
        <v>40</v>
      </c>
      <c r="M7" s="47" t="s">
        <v>222</v>
      </c>
      <c r="N7" s="47" t="s">
        <v>223</v>
      </c>
      <c r="O7" s="47" t="s">
        <v>224</v>
      </c>
      <c r="P7" s="158" t="s">
        <v>41</v>
      </c>
      <c r="Q7" s="187" t="s">
        <v>182</v>
      </c>
      <c r="R7" s="47" t="s">
        <v>40</v>
      </c>
      <c r="S7" s="47" t="s">
        <v>222</v>
      </c>
      <c r="T7" s="47" t="s">
        <v>223</v>
      </c>
      <c r="U7" s="47" t="s">
        <v>224</v>
      </c>
      <c r="V7" s="158" t="s">
        <v>41</v>
      </c>
      <c r="W7" s="187" t="s">
        <v>182</v>
      </c>
      <c r="X7" s="47" t="s">
        <v>40</v>
      </c>
      <c r="Y7" s="47" t="s">
        <v>222</v>
      </c>
      <c r="Z7" s="47" t="s">
        <v>223</v>
      </c>
      <c r="AA7" s="47" t="s">
        <v>224</v>
      </c>
      <c r="AB7" s="158" t="s">
        <v>41</v>
      </c>
      <c r="AC7" s="187" t="s">
        <v>182</v>
      </c>
      <c r="AD7" s="47" t="s">
        <v>40</v>
      </c>
      <c r="AE7" s="47" t="s">
        <v>222</v>
      </c>
      <c r="AF7" s="47" t="s">
        <v>223</v>
      </c>
      <c r="AG7" s="47" t="s">
        <v>224</v>
      </c>
      <c r="AH7" s="158" t="s">
        <v>41</v>
      </c>
      <c r="AI7" s="187" t="s">
        <v>182</v>
      </c>
      <c r="AJ7" s="47" t="s">
        <v>40</v>
      </c>
      <c r="AK7" s="47" t="s">
        <v>222</v>
      </c>
      <c r="AL7" s="47" t="s">
        <v>223</v>
      </c>
      <c r="AM7" s="47" t="s">
        <v>224</v>
      </c>
      <c r="AN7" s="158" t="s">
        <v>41</v>
      </c>
      <c r="AO7" s="187" t="s">
        <v>182</v>
      </c>
      <c r="AP7" s="47" t="s">
        <v>40</v>
      </c>
      <c r="AQ7" s="47" t="s">
        <v>222</v>
      </c>
      <c r="AR7" s="47" t="s">
        <v>223</v>
      </c>
      <c r="AS7" s="47" t="s">
        <v>224</v>
      </c>
      <c r="AT7" s="158" t="s">
        <v>41</v>
      </c>
      <c r="AU7" s="187" t="s">
        <v>182</v>
      </c>
      <c r="AV7" s="47" t="s">
        <v>40</v>
      </c>
      <c r="AW7" s="47" t="s">
        <v>222</v>
      </c>
      <c r="AX7" s="47" t="s">
        <v>223</v>
      </c>
      <c r="AY7" s="47" t="s">
        <v>224</v>
      </c>
      <c r="AZ7" s="158" t="s">
        <v>41</v>
      </c>
      <c r="BA7" s="187" t="s">
        <v>182</v>
      </c>
      <c r="BB7" s="47" t="s">
        <v>40</v>
      </c>
      <c r="BC7" s="47" t="s">
        <v>222</v>
      </c>
      <c r="BD7" s="47" t="s">
        <v>223</v>
      </c>
      <c r="BE7" s="47" t="s">
        <v>224</v>
      </c>
      <c r="BF7" s="189" t="s">
        <v>41</v>
      </c>
      <c r="BG7" s="277"/>
      <c r="BH7" s="277"/>
      <c r="BI7" s="277"/>
      <c r="BJ7" s="277"/>
      <c r="BK7" s="277"/>
      <c r="BL7" s="171"/>
    </row>
    <row r="8" spans="1:68" ht="13.5" thickBot="1" x14ac:dyDescent="0.25">
      <c r="A8" s="269"/>
      <c r="B8" s="445"/>
      <c r="C8" s="441"/>
      <c r="D8" s="442"/>
      <c r="E8" s="191" t="s">
        <v>42</v>
      </c>
      <c r="F8" s="193" t="s">
        <v>43</v>
      </c>
      <c r="G8" s="193" t="s">
        <v>44</v>
      </c>
      <c r="H8" s="193" t="s">
        <v>45</v>
      </c>
      <c r="I8" s="193" t="s">
        <v>46</v>
      </c>
      <c r="J8" s="194" t="s">
        <v>47</v>
      </c>
      <c r="K8" s="191" t="s">
        <v>48</v>
      </c>
      <c r="L8" s="193" t="s">
        <v>49</v>
      </c>
      <c r="M8" s="193" t="s">
        <v>50</v>
      </c>
      <c r="N8" s="193" t="s">
        <v>51</v>
      </c>
      <c r="O8" s="193" t="s">
        <v>52</v>
      </c>
      <c r="P8" s="194" t="s">
        <v>53</v>
      </c>
      <c r="Q8" s="191" t="s">
        <v>54</v>
      </c>
      <c r="R8" s="193" t="s">
        <v>55</v>
      </c>
      <c r="S8" s="193" t="s">
        <v>56</v>
      </c>
      <c r="T8" s="193" t="s">
        <v>57</v>
      </c>
      <c r="U8" s="193" t="s">
        <v>58</v>
      </c>
      <c r="V8" s="194" t="s">
        <v>59</v>
      </c>
      <c r="W8" s="191" t="s">
        <v>60</v>
      </c>
      <c r="X8" s="193" t="s">
        <v>61</v>
      </c>
      <c r="Y8" s="193" t="s">
        <v>62</v>
      </c>
      <c r="Z8" s="193" t="s">
        <v>63</v>
      </c>
      <c r="AA8" s="193" t="s">
        <v>64</v>
      </c>
      <c r="AB8" s="194" t="s">
        <v>65</v>
      </c>
      <c r="AC8" s="191" t="s">
        <v>66</v>
      </c>
      <c r="AD8" s="193" t="s">
        <v>67</v>
      </c>
      <c r="AE8" s="193" t="s">
        <v>68</v>
      </c>
      <c r="AF8" s="193" t="s">
        <v>69</v>
      </c>
      <c r="AG8" s="193" t="s">
        <v>70</v>
      </c>
      <c r="AH8" s="194" t="s">
        <v>71</v>
      </c>
      <c r="AI8" s="191" t="s">
        <v>98</v>
      </c>
      <c r="AJ8" s="193" t="s">
        <v>99</v>
      </c>
      <c r="AK8" s="193" t="s">
        <v>100</v>
      </c>
      <c r="AL8" s="193" t="s">
        <v>101</v>
      </c>
      <c r="AM8" s="193" t="s">
        <v>102</v>
      </c>
      <c r="AN8" s="194" t="s">
        <v>103</v>
      </c>
      <c r="AO8" s="191" t="s">
        <v>104</v>
      </c>
      <c r="AP8" s="193" t="s">
        <v>105</v>
      </c>
      <c r="AQ8" s="193" t="s">
        <v>106</v>
      </c>
      <c r="AR8" s="193" t="s">
        <v>107</v>
      </c>
      <c r="AS8" s="193" t="s">
        <v>108</v>
      </c>
      <c r="AT8" s="194" t="s">
        <v>109</v>
      </c>
      <c r="AU8" s="191" t="s">
        <v>110</v>
      </c>
      <c r="AV8" s="193" t="s">
        <v>111</v>
      </c>
      <c r="AW8" s="193" t="s">
        <v>112</v>
      </c>
      <c r="AX8" s="193" t="s">
        <v>113</v>
      </c>
      <c r="AY8" s="193" t="s">
        <v>114</v>
      </c>
      <c r="AZ8" s="194" t="s">
        <v>115</v>
      </c>
      <c r="BA8" s="191" t="s">
        <v>116</v>
      </c>
      <c r="BB8" s="193" t="s">
        <v>117</v>
      </c>
      <c r="BC8" s="193" t="s">
        <v>118</v>
      </c>
      <c r="BD8" s="193" t="s">
        <v>119</v>
      </c>
      <c r="BE8" s="193" t="s">
        <v>120</v>
      </c>
      <c r="BF8" s="194" t="s">
        <v>121</v>
      </c>
      <c r="BG8" s="278"/>
      <c r="BH8" s="278"/>
      <c r="BI8" s="278"/>
      <c r="BJ8" s="278"/>
      <c r="BK8" s="278"/>
      <c r="BL8" s="278"/>
      <c r="BM8" s="278"/>
      <c r="BN8" s="278"/>
      <c r="BO8" s="278"/>
      <c r="BP8" s="278"/>
    </row>
    <row r="9" spans="1:68" x14ac:dyDescent="0.2">
      <c r="A9" s="269" t="s">
        <v>72</v>
      </c>
      <c r="B9" s="199" t="s">
        <v>73</v>
      </c>
      <c r="C9" s="279"/>
      <c r="D9" s="280"/>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1"/>
      <c r="BH9" s="301"/>
      <c r="BI9" s="301"/>
      <c r="BJ9" s="301"/>
      <c r="BK9" s="301"/>
      <c r="BL9" s="171"/>
    </row>
    <row r="10" spans="1:68" x14ac:dyDescent="0.2">
      <c r="A10" s="200">
        <v>3</v>
      </c>
      <c r="B10" s="201" t="s">
        <v>342</v>
      </c>
      <c r="C10" s="270"/>
      <c r="D10" s="271"/>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0">
        <v>4</v>
      </c>
      <c r="B11" s="201" t="s">
        <v>77</v>
      </c>
      <c r="C11" s="270"/>
      <c r="D11" s="271"/>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0">
        <v>5</v>
      </c>
      <c r="B12" s="304" t="s">
        <v>78</v>
      </c>
      <c r="C12" s="305"/>
      <c r="D12" s="305"/>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0">
        <v>6</v>
      </c>
      <c r="B13" s="304" t="s">
        <v>79</v>
      </c>
      <c r="C13" s="305"/>
      <c r="D13" s="305"/>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0">
        <v>7</v>
      </c>
      <c r="B14" s="374" t="s">
        <v>183</v>
      </c>
      <c r="C14" s="375"/>
      <c r="D14" s="375"/>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3" t="s">
        <v>80</v>
      </c>
      <c r="B15" s="204" t="s">
        <v>184</v>
      </c>
      <c r="C15" s="281"/>
      <c r="D15" s="282"/>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3"/>
      <c r="BH15" s="283"/>
      <c r="BI15" s="283"/>
      <c r="BJ15" s="283"/>
      <c r="BK15" s="283"/>
      <c r="BL15" s="171"/>
    </row>
    <row r="16" spans="1:68" x14ac:dyDescent="0.2">
      <c r="A16" s="200">
        <v>1</v>
      </c>
      <c r="B16" s="201" t="s">
        <v>76</v>
      </c>
      <c r="C16" s="270"/>
      <c r="D16" s="271"/>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1"/>
      <c r="BH16" s="301"/>
      <c r="BI16" s="301"/>
      <c r="BJ16" s="301"/>
      <c r="BK16" s="301"/>
      <c r="BL16" s="171"/>
    </row>
    <row r="17" spans="1:64" x14ac:dyDescent="0.2">
      <c r="A17" s="200">
        <v>2</v>
      </c>
      <c r="B17" s="201" t="s">
        <v>77</v>
      </c>
      <c r="C17" s="270"/>
      <c r="D17" s="271"/>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1"/>
      <c r="BH17" s="301"/>
      <c r="BI17" s="301"/>
      <c r="BJ17" s="301"/>
      <c r="BK17" s="301"/>
      <c r="BL17" s="171"/>
    </row>
    <row r="18" spans="1:64" x14ac:dyDescent="0.2">
      <c r="A18" s="200">
        <v>3</v>
      </c>
      <c r="B18" s="201" t="s">
        <v>82</v>
      </c>
      <c r="C18" s="270"/>
      <c r="D18" s="271"/>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1"/>
      <c r="BH18" s="301"/>
      <c r="BI18" s="301"/>
      <c r="BJ18" s="301"/>
      <c r="BK18" s="301"/>
      <c r="BL18" s="171"/>
    </row>
    <row r="19" spans="1:64" x14ac:dyDescent="0.2">
      <c r="A19" s="203" t="s">
        <v>83</v>
      </c>
      <c r="B19" s="204" t="s">
        <v>264</v>
      </c>
      <c r="C19" s="281"/>
      <c r="D19" s="282"/>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1"/>
      <c r="BH19" s="301"/>
      <c r="BI19" s="301"/>
      <c r="BJ19" s="301"/>
      <c r="BK19" s="301"/>
      <c r="BL19" s="171"/>
    </row>
    <row r="20" spans="1:64" x14ac:dyDescent="0.2">
      <c r="A20" s="200">
        <v>1</v>
      </c>
      <c r="B20" s="201" t="s">
        <v>76</v>
      </c>
      <c r="C20" s="270"/>
      <c r="D20" s="271"/>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1"/>
      <c r="BH20" s="301"/>
      <c r="BI20" s="301"/>
      <c r="BJ20" s="301"/>
      <c r="BK20" s="301"/>
      <c r="BL20" s="171"/>
    </row>
    <row r="21" spans="1:64" x14ac:dyDescent="0.2">
      <c r="A21" s="200">
        <v>2</v>
      </c>
      <c r="B21" s="201" t="s">
        <v>77</v>
      </c>
      <c r="C21" s="270"/>
      <c r="D21" s="271"/>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1"/>
      <c r="BH21" s="301"/>
      <c r="BI21" s="301"/>
      <c r="BJ21" s="301"/>
      <c r="BK21" s="301"/>
      <c r="BL21" s="171"/>
    </row>
    <row r="22" spans="1:64" x14ac:dyDescent="0.2">
      <c r="A22" s="200">
        <v>3</v>
      </c>
      <c r="B22" s="201" t="s">
        <v>84</v>
      </c>
      <c r="C22" s="270"/>
      <c r="D22" s="271"/>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1"/>
      <c r="BH22" s="301"/>
      <c r="BI22" s="301"/>
      <c r="BJ22" s="301"/>
      <c r="BK22" s="301"/>
      <c r="BL22" s="171"/>
    </row>
    <row r="23" spans="1:64" x14ac:dyDescent="0.2">
      <c r="A23" s="200">
        <v>4</v>
      </c>
      <c r="B23" s="201" t="s">
        <v>85</v>
      </c>
      <c r="C23" s="270"/>
      <c r="D23" s="271"/>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1"/>
      <c r="BH23" s="301"/>
      <c r="BI23" s="301"/>
      <c r="BJ23" s="301"/>
      <c r="BK23" s="301"/>
      <c r="BL23" s="171"/>
    </row>
    <row r="24" spans="1:64" ht="13.5" thickBot="1" x14ac:dyDescent="0.25">
      <c r="A24" s="205">
        <v>5</v>
      </c>
      <c r="B24" s="206" t="s">
        <v>86</v>
      </c>
      <c r="C24" s="284"/>
      <c r="D24" s="285"/>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1"/>
      <c r="BH24" s="301"/>
      <c r="BI24" s="301"/>
      <c r="BJ24" s="301"/>
      <c r="BK24" s="301"/>
      <c r="BL24" s="171"/>
    </row>
    <row r="25" spans="1:64" x14ac:dyDescent="0.2">
      <c r="A25" s="260"/>
      <c r="B25" s="431"/>
      <c r="C25" s="431"/>
      <c r="D25" s="431"/>
      <c r="E25" s="299"/>
      <c r="F25" s="299"/>
      <c r="G25" s="299"/>
      <c r="H25" s="299"/>
      <c r="I25" s="299"/>
      <c r="J25" s="299"/>
    </row>
    <row r="26" spans="1:64" x14ac:dyDescent="0.2">
      <c r="A26" s="299"/>
      <c r="B26" s="362" t="s">
        <v>343</v>
      </c>
      <c r="C26" s="362"/>
      <c r="D26" s="362"/>
      <c r="E26" s="301"/>
      <c r="F26" s="301"/>
      <c r="G26" s="301"/>
      <c r="H26" s="301"/>
      <c r="I26" s="301"/>
      <c r="J26" s="301"/>
    </row>
    <row r="27" spans="1:64" x14ac:dyDescent="0.2">
      <c r="A27" s="260"/>
      <c r="B27" s="429"/>
      <c r="C27" s="429"/>
      <c r="D27" s="429"/>
      <c r="E27" s="302"/>
      <c r="F27" s="302"/>
      <c r="G27" s="302"/>
      <c r="H27" s="302"/>
      <c r="I27" s="302"/>
      <c r="J27" s="302"/>
    </row>
    <row r="28" spans="1:64" x14ac:dyDescent="0.2">
      <c r="A28" s="301"/>
      <c r="B28" s="430"/>
      <c r="C28" s="433"/>
      <c r="D28" s="433"/>
      <c r="E28" s="303"/>
      <c r="F28" s="303"/>
      <c r="G28" s="303"/>
      <c r="H28" s="303"/>
      <c r="I28" s="303"/>
      <c r="J28" s="303"/>
    </row>
    <row r="29" spans="1:64" x14ac:dyDescent="0.2">
      <c r="A29" s="301"/>
      <c r="B29" s="430"/>
      <c r="C29" s="430"/>
      <c r="D29" s="430"/>
      <c r="E29" s="300"/>
      <c r="F29" s="300"/>
      <c r="G29" s="300"/>
      <c r="H29" s="300"/>
      <c r="I29" s="300"/>
      <c r="J29" s="300"/>
    </row>
    <row r="30" spans="1:64" x14ac:dyDescent="0.2">
      <c r="A30" s="301"/>
      <c r="B30" s="430"/>
      <c r="C30" s="430"/>
      <c r="D30" s="430"/>
      <c r="E30" s="300"/>
      <c r="F30" s="300"/>
      <c r="G30" s="300"/>
      <c r="H30" s="300"/>
      <c r="I30" s="300"/>
      <c r="J30" s="300"/>
    </row>
    <row r="31" spans="1:64" x14ac:dyDescent="0.2">
      <c r="A31" s="276"/>
      <c r="B31" s="429"/>
      <c r="C31" s="429"/>
      <c r="D31" s="429"/>
      <c r="E31" s="302"/>
      <c r="F31" s="302"/>
      <c r="G31" s="302"/>
      <c r="H31" s="302"/>
      <c r="I31" s="302"/>
      <c r="J31" s="302"/>
    </row>
    <row r="32" spans="1:64" x14ac:dyDescent="0.2">
      <c r="A32" s="301"/>
      <c r="B32" s="429"/>
      <c r="C32" s="429"/>
      <c r="D32" s="429"/>
      <c r="E32" s="302"/>
      <c r="F32" s="302"/>
      <c r="G32" s="302"/>
      <c r="H32" s="302"/>
      <c r="I32" s="302"/>
      <c r="J32" s="302"/>
    </row>
    <row r="33" spans="1:10" x14ac:dyDescent="0.2">
      <c r="A33" s="301"/>
      <c r="B33" s="429"/>
      <c r="C33" s="429"/>
      <c r="D33" s="429"/>
      <c r="E33" s="302"/>
      <c r="F33" s="302"/>
      <c r="G33" s="302"/>
      <c r="H33" s="302"/>
      <c r="I33" s="302"/>
      <c r="J33" s="302"/>
    </row>
    <row r="34" spans="1:10" x14ac:dyDescent="0.2">
      <c r="A34" s="276"/>
      <c r="B34" s="429"/>
      <c r="C34" s="429"/>
      <c r="D34" s="429"/>
      <c r="E34" s="302"/>
      <c r="F34" s="302"/>
      <c r="G34" s="302"/>
      <c r="H34" s="302"/>
      <c r="I34" s="302"/>
      <c r="J34" s="302"/>
    </row>
    <row r="35" spans="1:10" x14ac:dyDescent="0.2">
      <c r="A35" s="301"/>
      <c r="B35" s="429"/>
      <c r="C35" s="429"/>
      <c r="D35" s="429"/>
      <c r="E35" s="302"/>
      <c r="F35" s="302"/>
      <c r="G35" s="302"/>
      <c r="H35" s="302"/>
      <c r="I35" s="302"/>
      <c r="J35" s="302"/>
    </row>
    <row r="36" spans="1:10" x14ac:dyDescent="0.2">
      <c r="A36" s="301"/>
      <c r="B36" s="429"/>
      <c r="C36" s="429"/>
      <c r="D36" s="429"/>
      <c r="E36" s="302"/>
      <c r="F36" s="302"/>
      <c r="G36" s="302"/>
      <c r="H36" s="302"/>
      <c r="I36" s="302"/>
      <c r="J36" s="302"/>
    </row>
    <row r="37" spans="1:10" x14ac:dyDescent="0.2">
      <c r="A37" s="301"/>
      <c r="B37" s="429"/>
      <c r="C37" s="429"/>
      <c r="D37" s="429"/>
      <c r="E37" s="302"/>
      <c r="F37" s="302"/>
      <c r="G37" s="302"/>
      <c r="H37" s="302"/>
      <c r="I37" s="302"/>
      <c r="J37" s="302"/>
    </row>
    <row r="38" spans="1:10" x14ac:dyDescent="0.2">
      <c r="A38" s="301"/>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E11" sqref="E11:V25"/>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6" t="str">
        <f>הוראות!B29</f>
        <v>נספח ב3 מדדי תביעות בקצבת נכות (א.כ.ע), ריסק מוות וקצבת שארים</v>
      </c>
    </row>
    <row r="2" spans="1:25" ht="20.25" x14ac:dyDescent="0.2">
      <c r="B2" s="182" t="str">
        <f>הוראות!B13</f>
        <v>נתיב קרן הפנסיה של פועלי ועובדי מפעלי משק ההסתדרות בע"מ</v>
      </c>
    </row>
    <row r="3" spans="1:25"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row>
    <row r="4" spans="1:25" ht="13.5" customHeight="1" x14ac:dyDescent="0.3">
      <c r="A4" s="156"/>
      <c r="B4" s="180" t="s">
        <v>244</v>
      </c>
    </row>
    <row r="6" spans="1:25" ht="13.5" thickBot="1" x14ac:dyDescent="0.25"/>
    <row r="7" spans="1:25" x14ac:dyDescent="0.2">
      <c r="A7" s="267"/>
      <c r="B7" s="443" t="s">
        <v>179</v>
      </c>
      <c r="C7" s="437"/>
      <c r="D7" s="437"/>
      <c r="E7" s="446" t="s">
        <v>140</v>
      </c>
      <c r="F7" s="447"/>
      <c r="G7" s="447"/>
      <c r="H7" s="447"/>
      <c r="I7" s="447"/>
      <c r="J7" s="448"/>
      <c r="K7" s="446" t="s">
        <v>141</v>
      </c>
      <c r="L7" s="447"/>
      <c r="M7" s="447"/>
      <c r="N7" s="447"/>
      <c r="O7" s="447"/>
      <c r="P7" s="448"/>
      <c r="Q7" s="446" t="s">
        <v>142</v>
      </c>
      <c r="R7" s="447"/>
      <c r="S7" s="447"/>
      <c r="T7" s="447"/>
      <c r="U7" s="447"/>
      <c r="V7" s="448"/>
    </row>
    <row r="8" spans="1:25" ht="25.5" customHeight="1" x14ac:dyDescent="0.2">
      <c r="A8" s="268"/>
      <c r="B8" s="439"/>
      <c r="C8" s="439"/>
      <c r="D8" s="439"/>
      <c r="E8" s="187" t="s">
        <v>182</v>
      </c>
      <c r="F8" s="47" t="s">
        <v>40</v>
      </c>
      <c r="G8" s="47" t="s">
        <v>222</v>
      </c>
      <c r="H8" s="47" t="s">
        <v>223</v>
      </c>
      <c r="I8" s="47" t="s">
        <v>224</v>
      </c>
      <c r="J8" s="158" t="s">
        <v>41</v>
      </c>
      <c r="K8" s="187" t="s">
        <v>182</v>
      </c>
      <c r="L8" s="47" t="s">
        <v>40</v>
      </c>
      <c r="M8" s="47" t="s">
        <v>222</v>
      </c>
      <c r="N8" s="47" t="s">
        <v>223</v>
      </c>
      <c r="O8" s="47" t="s">
        <v>224</v>
      </c>
      <c r="P8" s="158" t="s">
        <v>41</v>
      </c>
      <c r="Q8" s="187" t="s">
        <v>182</v>
      </c>
      <c r="R8" s="47" t="s">
        <v>40</v>
      </c>
      <c r="S8" s="47" t="s">
        <v>222</v>
      </c>
      <c r="T8" s="47" t="s">
        <v>223</v>
      </c>
      <c r="U8" s="47" t="s">
        <v>224</v>
      </c>
      <c r="V8" s="189" t="s">
        <v>41</v>
      </c>
    </row>
    <row r="9" spans="1:25" ht="13.5" thickBot="1" x14ac:dyDescent="0.25">
      <c r="A9" s="269"/>
      <c r="B9" s="441"/>
      <c r="C9" s="441"/>
      <c r="D9" s="441"/>
      <c r="E9" s="191" t="s">
        <v>42</v>
      </c>
      <c r="F9" s="192" t="s">
        <v>43</v>
      </c>
      <c r="G9" s="193" t="s">
        <v>44</v>
      </c>
      <c r="H9" s="193" t="s">
        <v>45</v>
      </c>
      <c r="I9" s="193" t="s">
        <v>46</v>
      </c>
      <c r="J9" s="194" t="s">
        <v>47</v>
      </c>
      <c r="K9" s="191" t="s">
        <v>48</v>
      </c>
      <c r="L9" s="192" t="s">
        <v>49</v>
      </c>
      <c r="M9" s="193" t="s">
        <v>50</v>
      </c>
      <c r="N9" s="193" t="s">
        <v>51</v>
      </c>
      <c r="O9" s="193" t="s">
        <v>52</v>
      </c>
      <c r="P9" s="194" t="s">
        <v>53</v>
      </c>
      <c r="Q9" s="191" t="s">
        <v>54</v>
      </c>
      <c r="R9" s="192" t="s">
        <v>55</v>
      </c>
      <c r="S9" s="193" t="s">
        <v>56</v>
      </c>
      <c r="T9" s="193" t="s">
        <v>57</v>
      </c>
      <c r="U9" s="193" t="s">
        <v>58</v>
      </c>
      <c r="V9" s="194" t="s">
        <v>59</v>
      </c>
      <c r="W9" s="121" t="s">
        <v>63</v>
      </c>
      <c r="X9" s="121" t="s">
        <v>64</v>
      </c>
      <c r="Y9" s="121" t="s">
        <v>65</v>
      </c>
    </row>
    <row r="10" spans="1:25" x14ac:dyDescent="0.2">
      <c r="A10" s="269" t="s">
        <v>72</v>
      </c>
      <c r="B10" s="464" t="s">
        <v>73</v>
      </c>
      <c r="C10" s="465"/>
      <c r="D10" s="465"/>
      <c r="E10" s="109"/>
      <c r="F10" s="110"/>
      <c r="G10" s="111"/>
      <c r="H10" s="111"/>
      <c r="I10" s="111"/>
      <c r="J10" s="112"/>
      <c r="K10" s="109"/>
      <c r="L10" s="110"/>
      <c r="M10" s="111"/>
      <c r="N10" s="111"/>
      <c r="O10" s="111"/>
      <c r="P10" s="112"/>
      <c r="Q10" s="109"/>
      <c r="R10" s="110"/>
      <c r="S10" s="111"/>
      <c r="T10" s="111"/>
      <c r="U10" s="111"/>
      <c r="V10" s="113"/>
    </row>
    <row r="11" spans="1:25" x14ac:dyDescent="0.2">
      <c r="A11" s="200">
        <v>3</v>
      </c>
      <c r="B11" s="201" t="s">
        <v>342</v>
      </c>
      <c r="C11" s="270"/>
      <c r="D11" s="271"/>
      <c r="E11" s="78">
        <f>SUM(F11:J11)</f>
        <v>0.90666666666666662</v>
      </c>
      <c r="F11" s="79">
        <f>IF(('[6] פנסיוני א3'!D12+'[6] פנסיוני א3'!K12+'[6] פנסיוני א3'!E12+'[6] פנסיוני א3'!L12+'[6] פנסיוני א3'!D13+'[6] פנסיוני א3'!K13+'[6] פנסיוני א3'!E13+'[6] פנסיוני א3'!L13)=0,0,('[6] פנסיוני א3'!D12+'[6] פנסיוני א3'!K12+'[6] פנסיוני א3'!E12+'[6] פנסיוני א3'!L12+'[6] פנסיוני א3'!D13+'[6] פנסיוני א3'!K13+'[6] פנסיוני א3'!E13+'[6] פנסיוני א3'!L13)/('[6] פנסיוני א3'!$C$17+'[6] פנסיוני א3'!$J$17))</f>
        <v>0.6</v>
      </c>
      <c r="G11" s="79">
        <f>IF(('[6] פנסיוני א3'!F12+'[6] פנסיוני א3'!M12+'[6] פנסיוני א3'!F13+'[6] פנסיוני א3'!M13)=0,0,('[6] פנסיוני א3'!F12+'[6] פנסיוני א3'!M12+'[6] פנסיוני א3'!F13+'[6] פנסיוני א3'!M13)/('[6] פנסיוני א3'!$C$17+'[6] פנסיוני א3'!$J$17))</f>
        <v>0.16</v>
      </c>
      <c r="H11" s="79">
        <f>IF(('[6] פנסיוני א3'!G12+'[6] פנסיוני א3'!N12+'[6] פנסיוני א3'!G13+'[6] פנסיוני א3'!N13)=0,0,('[6] פנסיוני א3'!G12+'[6] פנסיוני א3'!N12+'[6] פנסיוני א3'!G13+'[6] פנסיוני א3'!N13)/('[6] פנסיוני א3'!$C$17+'[6] פנסיוני א3'!$J$17))</f>
        <v>0.08</v>
      </c>
      <c r="I11" s="79">
        <f>IF(('[6] פנסיוני א3'!H12+'[6] פנסיוני א3'!O12+'[6] פנסיוני א3'!H13+'[6] פנסיוני א3'!O13)=0,0,('[6] פנסיוני א3'!H12+'[6] פנסיוני א3'!O12+'[6] פנסיוני א3'!H13+'[6] פנסיוני א3'!O13)/('[6] פנסיוני א3'!$C$17+'[6] פנסיוני א3'!$J$17))</f>
        <v>2.6666666666666668E-2</v>
      </c>
      <c r="J11" s="79">
        <f>IF(('[6] פנסיוני א3'!I12+'[6] פנסיוני א3'!P12+'[6] פנסיוני א3'!I13+'[6] פנסיוני א3'!P13)=0,0,('[6] פנסיוני א3'!I12+'[6] פנסיוני א3'!P12+'[6] פנסיוני א3'!I13+'[6] פנסיוני א3'!P13)/('[6] פנסיוני א3'!$C$17+'[6] פנסיוני א3'!$J$17))</f>
        <v>0.04</v>
      </c>
      <c r="K11" s="78">
        <f>SUM(L11:P11)</f>
        <v>0</v>
      </c>
      <c r="L11" s="79">
        <f>IF(('[6] פנסיוני א3'!R12+'[6] פנסיוני א3'!Y12+'[6] פנסיוני א3'!S12+'[6] פנסיוני א3'!Z12+'[6] פנסיוני א3'!R13+'[6] פנסיוני א3'!Y13+'[6] פנסיוני א3'!S13+'[6] פנסיוני א3'!Z13)=0,0,('[6] פנסיוני א3'!R12+'[6] פנסיוני א3'!Y12+'[6] פנסיוני א3'!S12+'[6] פנסיוני א3'!Z12+'[6] פנסיוני א3'!R13+'[6] פנסיוני א3'!Y13+'[6] פנסיוני א3'!S13+'[6] פנסיוני א3'!Z13)/('[6] פנסיוני א3'!$Q$17+'[6] פנסיוני א3'!$X$17))</f>
        <v>0</v>
      </c>
      <c r="M11" s="79">
        <f>IF(('[6] פנסיוני א3'!T12+'[6] פנסיוני א3'!AA12+'[6] פנסיוני א3'!T13+'[6] פנסיוני א3'!AA13)=0,0,('[6] פנסיוני א3'!T12+'[6] פנסיוני א3'!AA12+'[6] פנסיוני א3'!T13+'[6] פנסיוני א3'!AA13)/('[6] פנסיוני א3'!$Q$17+'[6] פנסיוני א3'!$X$17))</f>
        <v>0</v>
      </c>
      <c r="N11" s="79">
        <f>IF(('[6] פנסיוני א3'!U12+'[6] פנסיוני א3'!AB12+'[6] פנסיוני א3'!U13+'[6] פנסיוני א3'!AB13)=0,0,('[6] פנסיוני א3'!U12+'[6] פנסיוני א3'!AB12+'[6] פנסיוני א3'!U13+'[6] פנסיוני א3'!AB13)/('[6] פנסיוני א3'!$Q$17+'[6] פנסיוני א3'!$X$17))</f>
        <v>0</v>
      </c>
      <c r="O11" s="79">
        <f>IF(('[6] פנסיוני א3'!V12+'[6] פנסיוני א3'!AC12+'[6] פנסיוני א3'!V13+'[6] פנסיוני א3'!AC13)=0,0,('[6] פנסיוני א3'!V12+'[6] פנסיוני א3'!AC12+'[6] פנסיוני א3'!V13+'[6] פנסיוני א3'!AC13)/('[6] פנסיוני א3'!$Q$17+'[6] פנסיוני א3'!$X$17))</f>
        <v>0</v>
      </c>
      <c r="P11" s="79">
        <f>IF(('[6] פנסיוני א3'!W12+'[6] פנסיוני א3'!AD12+'[6] פנסיוני א3'!W13+'[6] פנסיוני א3'!AD13)=0,0,('[6] פנסיוני א3'!W12+'[6] פנסיוני א3'!AD12+'[6] פנסיוני א3'!W13+'[6] פנסיוני א3'!AD13)/('[6] פנסיוני א3'!$Q$17+'[6] פנסיוני א3'!$X$17))</f>
        <v>0</v>
      </c>
      <c r="Q11" s="78">
        <f>SUM(R11:V11)</f>
        <v>0.97297297297297303</v>
      </c>
      <c r="R11" s="79">
        <f>IF('[6] פנסיוני א3'!AF12+'[6] פנסיוני א3'!AG12+'[6] פנסיוני א3'!AF13+'[6] פנסיוני א3'!AG13=0,0,('[6] פנסיוני א3'!AF12+'[6] פנסיוני א3'!AG12+'[6] פנסיוני א3'!AF13+'[6] פנסיוני א3'!AG13)/'[6] פנסיוני א3'!$AE$17)</f>
        <v>0.69369369369369371</v>
      </c>
      <c r="S11" s="79">
        <f>IF('[6] פנסיוני א3'!AH12+'[6] פנסיוני א3'!AH13=0,0,('[6] פנסיוני א3'!AH12+'[6] פנסיוני א3'!AH13)/'[6] פנסיוני א3'!$AE$17)</f>
        <v>0.27027027027027029</v>
      </c>
      <c r="T11" s="79">
        <f>IF('[6] פנסיוני א3'!AI12+'[6] פנסיוני א3'!AI13=0,0,('[6] פנסיוני א3'!AI12+'[6] פנסיוני א3'!AI13)/'[6] פנסיוני א3'!$AE$17)</f>
        <v>9.0090090090090089E-3</v>
      </c>
      <c r="U11" s="79">
        <f>IF('[6] פנסיוני א3'!AJ12+'[6] פנסיוני א3'!AJ13=0,0,('[6] פנסיוני א3'!AJ12+'[6] פנסיוני א3'!AJ13)/'[6] פנסיוני א3'!$AE$17)</f>
        <v>0</v>
      </c>
      <c r="V11" s="81">
        <f>IF('[6] פנסיוני א3'!AK12+'[6] פנסיוני א3'!AK13=0,0,('[6] פנסיוני א3'!AK12+'[6] פנסיוני א3'!AK13)/'[6] פנסיוני א3'!$AE$17)</f>
        <v>0</v>
      </c>
    </row>
    <row r="12" spans="1:25" x14ac:dyDescent="0.2">
      <c r="A12" s="200">
        <v>4</v>
      </c>
      <c r="B12" s="201" t="s">
        <v>77</v>
      </c>
      <c r="C12" s="270"/>
      <c r="D12" s="271"/>
      <c r="E12" s="78">
        <f>SUM(F12:J12)</f>
        <v>9.3333333333333338E-2</v>
      </c>
      <c r="F12" s="79">
        <f>IF(('[6] פנסיוני א3'!D14+'[6] פנסיוני א3'!K14+'[6] פנסיוני א3'!E14+'[6] פנסיוני א3'!L14)=0,0,('[6] פנסיוני א3'!D14+'[6] פנסיוני א3'!K14+'[6] פנסיוני א3'!E14+'[6] פנסיוני א3'!L14)/('[6] פנסיוני א3'!$C$17+'[6] פנסיוני א3'!$J$17))</f>
        <v>5.3333333333333337E-2</v>
      </c>
      <c r="G12" s="79">
        <f>IF(('[6] פנסיוני א3'!F14+'[6] פנסיוני א3'!M14)=0,0,('[6] פנסיוני א3'!F14+'[6] פנסיוני א3'!M14)/('[6] פנסיוני א3'!$C$17+'[6] פנסיוני א3'!$J$17))</f>
        <v>1.3333333333333334E-2</v>
      </c>
      <c r="H12" s="79">
        <f>IF(('[6] פנסיוני א3'!G14+'[6] פנסיוני א3'!N14)=0,0,('[6] פנסיוני א3'!G14+'[6] פנסיוני א3'!N14)/('[6] פנסיוני א3'!$C$17+'[6] פנסיוני א3'!$J$17))</f>
        <v>1.3333333333333334E-2</v>
      </c>
      <c r="I12" s="79">
        <f>IF(('[6] פנסיוני א3'!H14+'[6] פנסיוני א3'!O14)=0,0,('[6] פנסיוני א3'!H14+'[6] פנסיוני א3'!O14)/('[6] פנסיוני א3'!$C$17+'[6] פנסיוני א3'!$J$17))</f>
        <v>1.3333333333333334E-2</v>
      </c>
      <c r="J12" s="79">
        <f>IF(('[6] פנסיוני א3'!I14+'[6] פנסיוני א3'!P14)=0,0,('[6] פנסיוני א3'!I14+'[6] פנסיוני א3'!P14)/('[6] פנסיוני א3'!$C$17+'[6] פנסיוני א3'!$J$17))</f>
        <v>0</v>
      </c>
      <c r="K12" s="78">
        <f>SUM(L12:P12)</f>
        <v>0</v>
      </c>
      <c r="L12" s="79">
        <f>IF(('[6] פנסיוני א3'!R14+'[6] פנסיוני א3'!Y14+'[6] פנסיוני א3'!S14+'[6] פנסיוני א3'!Z14)=0,0,('[6] פנסיוני א3'!R14+'[6] פנסיוני א3'!Y14+'[6] פנסיוני א3'!S14+'[6] פנסיוני א3'!Z14)/('[6] פנסיוני א3'!$Q$17+'[6] פנסיוני א3'!$X$17))</f>
        <v>0</v>
      </c>
      <c r="M12" s="79">
        <f>IF(('[6] פנסיוני א3'!T14+'[6] פנסיוני א3'!AA14)=0,0,('[6] פנסיוני א3'!T14+'[6] פנסיוני א3'!AA14)/('[6] פנסיוני א3'!$Q$17+'[6] פנסיוני א3'!$X$17))</f>
        <v>0</v>
      </c>
      <c r="N12" s="79">
        <f>IF(('[6] פנסיוני א3'!U14+'[6] פנסיוני א3'!AB14)=0,0,('[6] פנסיוני א3'!U14+'[6] פנסיוני א3'!AB14)/('[6] פנסיוני א3'!$Q$17+'[6] פנסיוני א3'!$X$17))</f>
        <v>0</v>
      </c>
      <c r="O12" s="79">
        <f>IF(('[6] פנסיוני א3'!V14+'[6] פנסיוני א3'!AC14)=0,0,('[6] פנסיוני א3'!V14+'[6] פנסיוני א3'!AC14)/('[6] פנסיוני א3'!$Q$17+'[6] פנסיוני א3'!$X$17))</f>
        <v>0</v>
      </c>
      <c r="P12" s="79">
        <f>IF(('[6] פנסיוני א3'!W14+'[6] פנסיוני א3'!AD14)=0,0,('[6] פנסיוני א3'!W14+'[6] פנסיוני א3'!AD14)/('[6] פנסיוני א3'!$Q$17+'[6] פנסיוני א3'!$X$17))</f>
        <v>0</v>
      </c>
      <c r="Q12" s="78">
        <f>SUM(R12:V12)</f>
        <v>2.7027027027027025E-2</v>
      </c>
      <c r="R12" s="79">
        <f>IF('[6] פנסיוני א3'!AF14+'[6] פנסיוני א3'!AG14=0,0,('[6] פנסיוני א3'!AF14+'[6] פנסיוני א3'!AG14)/'[6] פנסיוני א3'!$AE$17)</f>
        <v>9.0090090090090089E-3</v>
      </c>
      <c r="S12" s="79">
        <f>IF('[6] פנסיוני א3'!AH14=0,0,'[6] פנסיוני א3'!AH14/'[6] פנסיוני א3'!$AE$17)</f>
        <v>1.3513513513513514E-2</v>
      </c>
      <c r="T12" s="79">
        <f>IF('[6] פנסיוני א3'!AI14=0,0,'[6] פנסיוני א3'!AI14/'[6] פנסיוני א3'!$AE$17)</f>
        <v>0</v>
      </c>
      <c r="U12" s="79">
        <f>IF('[6] פנסיוני א3'!AJ14=0,0,'[6] פנסיוני א3'!AJ14/'[6] פנסיוני א3'!$AE$17)</f>
        <v>4.5045045045045045E-3</v>
      </c>
      <c r="V12" s="81">
        <f>IF('[6] פנסיוני א3'!AK14=0,0,'[6] פנסיוני א3'!AK14/'[6] פנסיוני א3'!$AE$17)</f>
        <v>0</v>
      </c>
    </row>
    <row r="13" spans="1:25" x14ac:dyDescent="0.2">
      <c r="A13" s="200">
        <v>5</v>
      </c>
      <c r="B13" s="304" t="s">
        <v>78</v>
      </c>
      <c r="C13" s="305"/>
      <c r="D13" s="305"/>
      <c r="E13" s="78">
        <f>SUM(F13:J13)</f>
        <v>0</v>
      </c>
      <c r="F13" s="79">
        <f>IF(('[6] פנסיוני א3'!D15+'[6] פנסיוני א3'!K15+'[6] פנסיוני א3'!E15+'[6] פנסיוני א3'!L15)=0,0,('[6] פנסיוני א3'!D15+'[6] פנסיוני א3'!K15+'[6] פנסיוני א3'!E15+'[6] פנסיוני א3'!L15)/('[6] פנסיוני א3'!$C$17+'[6] פנסיוני א3'!$J$17))</f>
        <v>0</v>
      </c>
      <c r="G13" s="79">
        <f>IF(('[6] פנסיוני א3'!F15+'[6] פנסיוני א3'!M15)=0,0,('[6] פנסיוני א3'!F15+'[6] פנסיוני א3'!M15)/('[6] פנסיוני א3'!$C$17+'[6] פנסיוני א3'!$J$17))</f>
        <v>0</v>
      </c>
      <c r="H13" s="79">
        <f>IF(('[6] פנסיוני א3'!G15+'[6] פנסיוני א3'!N15)=0,0,('[6] פנסיוני א3'!G15+'[6] פנסיוני א3'!N15)/('[6] פנסיוני א3'!$C$17+'[6] פנסיוני א3'!$J$17))</f>
        <v>0</v>
      </c>
      <c r="I13" s="79">
        <f>IF(('[6] פנסיוני א3'!H15+'[6] פנסיוני א3'!O15)=0,0,('[6] פנסיוני א3'!H15+'[6] פנסיוני א3'!O15)/('[6] פנסיוני א3'!$C$17+'[6] פנסיוני א3'!$J$17))</f>
        <v>0</v>
      </c>
      <c r="J13" s="79">
        <f>IF(('[6] פנסיוני א3'!I15+'[6] פנסיוני א3'!P15)=0,0,('[6] פנסיוני א3'!I15+'[6] פנסיוני א3'!P15)/('[6] פנסיוני א3'!$C$17+'[6] פנסיוני א3'!$J$17))</f>
        <v>0</v>
      </c>
      <c r="K13" s="78">
        <f>SUM(L13:P13)</f>
        <v>0</v>
      </c>
      <c r="L13" s="79">
        <f>IF(('[6] פנסיוני א3'!R15+'[6] פנסיוני א3'!Y15+'[6] פנסיוני א3'!S15+'[6] פנסיוני א3'!Z15)=0,0,('[6] פנסיוני א3'!R15+'[6] פנסיוני א3'!Y15+'[6] פנסיוני א3'!S15+'[6] פנסיוני א3'!Z15)/('[6] פנסיוני א3'!$Q$17+'[6] פנסיוני א3'!$X$17))</f>
        <v>0</v>
      </c>
      <c r="M13" s="79">
        <f>IF(('[6] פנסיוני א3'!T15+'[6] פנסיוני א3'!AA15)=0,0,('[6] פנסיוני א3'!T15+'[6] פנסיוני א3'!AA15)/('[6] פנסיוני א3'!$Q$17+'[6] פנסיוני א3'!$X$17))</f>
        <v>0</v>
      </c>
      <c r="N13" s="79">
        <f>IF(('[6] פנסיוני א3'!U15+'[6] פנסיוני א3'!AB15)=0,0,('[6] פנסיוני א3'!U15+'[6] פנסיוני א3'!AB15)/('[6] פנסיוני א3'!$Q$17+'[6] פנסיוני א3'!$X$17))</f>
        <v>0</v>
      </c>
      <c r="O13" s="79">
        <f>IF(('[6] פנסיוני א3'!V15+'[6] פנסיוני א3'!AC15)=0,0,('[6] פנסיוני א3'!V15+'[6] פנסיוני א3'!AC15)/('[6] פנסיוני א3'!$Q$17+'[6] פנסיוני א3'!$X$17))</f>
        <v>0</v>
      </c>
      <c r="P13" s="79">
        <f>IF(('[6] פנסיוני א3'!W15+'[6] פנסיוני א3'!AD15)=0,0,('[6] פנסיוני א3'!W15+'[6] פנסיוני א3'!AD15)/('[6] פנסיוני א3'!$Q$17+'[6] פנסיוני א3'!$X$17))</f>
        <v>0</v>
      </c>
      <c r="Q13" s="78">
        <f>SUM(R13:V13)</f>
        <v>0</v>
      </c>
      <c r="R13" s="79">
        <f>IF('[6] פנסיוני א3'!AF15+'[6] פנסיוני א3'!AG15=0,0,('[6] פנסיוני א3'!AF15+'[6] פנסיוני א3'!AG15)/'[6] פנסיוני א3'!$AE$17)</f>
        <v>0</v>
      </c>
      <c r="S13" s="79">
        <f>IF('[6] פנסיוני א3'!AH15=0,0,'[6] פנסיוני א3'!AH15/'[6] פנסיוני א3'!$AE$17)</f>
        <v>0</v>
      </c>
      <c r="T13" s="79">
        <f>IF('[6] פנסיוני א3'!AI15=0,0,'[6] פנסיוני א3'!AI15/'[6] פנסיוני א3'!$AE$17)</f>
        <v>0</v>
      </c>
      <c r="U13" s="79">
        <f>IF('[6] פנסיוני א3'!AJ15=0,0,'[6] פנסיוני א3'!AJ15/'[6] פנסיוני א3'!$AE$17)</f>
        <v>0</v>
      </c>
      <c r="V13" s="81">
        <f>IF('[6] פנסיוני א3'!AK15=0,0,'[6] פנסיוני א3'!AK15/'[6] פנסיוני א3'!$AE$17)</f>
        <v>0</v>
      </c>
    </row>
    <row r="14" spans="1:25" x14ac:dyDescent="0.2">
      <c r="A14" s="200">
        <v>6</v>
      </c>
      <c r="B14" s="304" t="s">
        <v>79</v>
      </c>
      <c r="C14" s="305"/>
      <c r="D14" s="305"/>
      <c r="E14" s="78">
        <f>SUM(F14:J14)</f>
        <v>0</v>
      </c>
      <c r="F14" s="79">
        <f>IF(('[6] פנסיוני א3'!D16+'[6] פנסיוני א3'!K16+'[6] פנסיוני א3'!E16+'[6] פנסיוני א3'!L16)=0,0,('[6] פנסיוני א3'!D16+'[6] פנסיוני א3'!K16+'[6] פנסיוני א3'!E16+'[6] פנסיוני א3'!L16)/('[6] פנסיוני א3'!$C$17+'[6] פנסיוני א3'!$J$17))</f>
        <v>0</v>
      </c>
      <c r="G14" s="79">
        <f>IF(('[6] פנסיוני א3'!F16+'[6] פנסיוני א3'!M16)=0,0,('[6] פנסיוני א3'!F16+'[6] פנסיוני א3'!M16)/('[6] פנסיוני א3'!$C$17+'[6] פנסיוני א3'!$J$17))</f>
        <v>0</v>
      </c>
      <c r="H14" s="79">
        <f>IF(('[6] פנסיוני א3'!G16+'[6] פנסיוני א3'!N16)=0,0,('[6] פנסיוני א3'!G16+'[6] פנסיוני א3'!N16)/('[6] פנסיוני א3'!$C$17+'[6] פנסיוני א3'!$J$17))</f>
        <v>0</v>
      </c>
      <c r="I14" s="79">
        <f>IF(('[6] פנסיוני א3'!H16+'[6] פנסיוני א3'!O16)=0,0,('[6] פנסיוני א3'!H16+'[6] פנסיוני א3'!O16)/('[6] פנסיוני א3'!$C$17+'[6] פנסיוני א3'!$J$17))</f>
        <v>0</v>
      </c>
      <c r="J14" s="79">
        <f>IF(('[6] פנסיוני א3'!I16+'[6] פנסיוני א3'!P16)=0,0,('[6] פנסיוני א3'!I16+'[6] פנסיוני א3'!P16)/('[6] פנסיוני א3'!$C$17+'[6] פנסיוני א3'!$J$17))</f>
        <v>0</v>
      </c>
      <c r="K14" s="78">
        <f>SUM(L14:P14)</f>
        <v>0</v>
      </c>
      <c r="L14" s="79">
        <f>IF(('[6] פנסיוני א3'!R16+'[6] פנסיוני א3'!Y16+'[6] פנסיוני א3'!S16+'[6] פנסיוני א3'!Z16)=0,0,('[6] פנסיוני א3'!R16+'[6] פנסיוני א3'!Y16+'[6] פנסיוני א3'!S16+'[6] פנסיוני א3'!Z16)/('[6] פנסיוני א3'!$Q$17+'[6] פנסיוני א3'!$X$17))</f>
        <v>0</v>
      </c>
      <c r="M14" s="79">
        <f>IF(('[6] פנסיוני א3'!T16+'[6] פנסיוני א3'!AA16)=0,0,('[6] פנסיוני א3'!T16+'[6] פנסיוני א3'!AA16)/('[6] פנסיוני א3'!$Q$17+'[6] פנסיוני א3'!$X$17))</f>
        <v>0</v>
      </c>
      <c r="N14" s="79">
        <f>IF(('[6] פנסיוני א3'!U16+'[6] פנסיוני א3'!AB16)=0,0,('[6] פנסיוני א3'!U16+'[6] פנסיוני א3'!AB16)/('[6] פנסיוני א3'!$Q$17+'[6] פנסיוני א3'!$X$17))</f>
        <v>0</v>
      </c>
      <c r="O14" s="79">
        <f>IF(('[6] פנסיוני א3'!V16+'[6] פנסיוני א3'!AC16)=0,0,('[6] פנסיוני א3'!V16+'[6] פנסיוני א3'!AC16)/('[6] פנסיוני א3'!$Q$17+'[6] פנסיוני א3'!$X$17))</f>
        <v>0</v>
      </c>
      <c r="P14" s="79">
        <f>IF(('[6] פנסיוני א3'!W16+'[6] פנסיוני א3'!AD16)=0,0,('[6] פנסיוני א3'!W16+'[6] פנסיוני א3'!AD16)/('[6] פנסיוני א3'!$Q$17+'[6] פנסיוני א3'!$X$17))</f>
        <v>0</v>
      </c>
      <c r="Q14" s="78">
        <f>SUM(R14:V14)</f>
        <v>0</v>
      </c>
      <c r="R14" s="79">
        <f>IF('[6] פנסיוני א3'!AF16+'[6] פנסיוני א3'!AG16=0,0,('[6] פנסיוני א3'!AF16+'[6] פנסיוני א3'!AG16)/'[6] פנסיוני א3'!$AE$17)</f>
        <v>0</v>
      </c>
      <c r="S14" s="79">
        <f>IF('[6] פנסיוני א3'!AH16=0,0,'[6] פנסיוני א3'!AH16/'[6] פנסיוני א3'!$AE$17)</f>
        <v>0</v>
      </c>
      <c r="T14" s="79">
        <f>IF('[6] פנסיוני א3'!AI16=0,0,'[6] פנסיוני א3'!AI16/'[6] פנסיוני א3'!$AE$17)</f>
        <v>0</v>
      </c>
      <c r="U14" s="79">
        <f>IF('[6] פנסיוני א3'!AJ16=0,0,'[6] פנסיוני א3'!AJ16/'[6] פנסיוני א3'!$AE$17)</f>
        <v>0</v>
      </c>
      <c r="V14" s="81">
        <f>IF('[6] פנסיוני א3'!AK16=0,0,'[6] פנסיוני א3'!AK16/'[6] פנסיוני א3'!$AE$17)</f>
        <v>0</v>
      </c>
    </row>
    <row r="15" spans="1:25" x14ac:dyDescent="0.2">
      <c r="A15" s="200">
        <v>7</v>
      </c>
      <c r="B15" s="453" t="s">
        <v>183</v>
      </c>
      <c r="C15" s="454"/>
      <c r="D15" s="454"/>
      <c r="E15" s="78">
        <f t="shared" ref="E15:V15" si="0">SUM(E11:E14)</f>
        <v>1</v>
      </c>
      <c r="F15" s="92">
        <f t="shared" si="0"/>
        <v>0.65333333333333332</v>
      </c>
      <c r="G15" s="92">
        <f t="shared" si="0"/>
        <v>0.17333333333333334</v>
      </c>
      <c r="H15" s="92">
        <f t="shared" si="0"/>
        <v>9.3333333333333338E-2</v>
      </c>
      <c r="I15" s="92">
        <f t="shared" si="0"/>
        <v>0.04</v>
      </c>
      <c r="J15" s="83">
        <f t="shared" si="0"/>
        <v>0.04</v>
      </c>
      <c r="K15" s="78">
        <f t="shared" si="0"/>
        <v>0</v>
      </c>
      <c r="L15" s="92">
        <f t="shared" si="0"/>
        <v>0</v>
      </c>
      <c r="M15" s="92">
        <f t="shared" si="0"/>
        <v>0</v>
      </c>
      <c r="N15" s="92">
        <f t="shared" si="0"/>
        <v>0</v>
      </c>
      <c r="O15" s="92">
        <f t="shared" si="0"/>
        <v>0</v>
      </c>
      <c r="P15" s="83">
        <f t="shared" si="0"/>
        <v>0</v>
      </c>
      <c r="Q15" s="78">
        <f t="shared" si="0"/>
        <v>1</v>
      </c>
      <c r="R15" s="92">
        <f t="shared" si="0"/>
        <v>0.70270270270270274</v>
      </c>
      <c r="S15" s="92">
        <f t="shared" si="0"/>
        <v>0.28378378378378377</v>
      </c>
      <c r="T15" s="92">
        <f t="shared" si="0"/>
        <v>9.0090090090090089E-3</v>
      </c>
      <c r="U15" s="92">
        <f t="shared" si="0"/>
        <v>4.5045045045045045E-3</v>
      </c>
      <c r="V15" s="83">
        <f t="shared" si="0"/>
        <v>0</v>
      </c>
    </row>
    <row r="16" spans="1:25" x14ac:dyDescent="0.2">
      <c r="A16" s="203" t="s">
        <v>80</v>
      </c>
      <c r="B16" s="459" t="s">
        <v>184</v>
      </c>
      <c r="C16" s="460"/>
      <c r="D16" s="460"/>
      <c r="E16" s="86"/>
      <c r="F16" s="87"/>
      <c r="G16" s="88"/>
      <c r="H16" s="88"/>
      <c r="I16" s="88"/>
      <c r="J16" s="89"/>
      <c r="K16" s="86"/>
      <c r="L16" s="87"/>
      <c r="M16" s="88"/>
      <c r="N16" s="88"/>
      <c r="O16" s="88"/>
      <c r="P16" s="89"/>
      <c r="Q16" s="86"/>
      <c r="R16" s="87"/>
      <c r="S16" s="88"/>
      <c r="T16" s="88"/>
      <c r="U16" s="88"/>
      <c r="V16" s="89"/>
    </row>
    <row r="17" spans="1:22" x14ac:dyDescent="0.2">
      <c r="A17" s="200">
        <v>1</v>
      </c>
      <c r="B17" s="461" t="s">
        <v>76</v>
      </c>
      <c r="C17" s="462"/>
      <c r="D17" s="463"/>
      <c r="E17" s="78">
        <f>SUM(F17:J17)</f>
        <v>0</v>
      </c>
      <c r="F17" s="79">
        <f>IF(('[6] פנסיוני א3'!D20+'[6] פנסיוני א3'!K20+'[6] פנסיוני א3'!E20+'[6] פנסיוני א3'!L20+'[6] פנסיוני א3'!E20+'[6] פנסיוני א3'!L20)=0,0,('[6] פנסיוני א3'!D20+'[6] פנסיוני א3'!K20+'[6] פנסיוני א3'!E20+'[6] פנסיוני א3'!L20)/('[6] פנסיוני א3'!$C$22+'[6] פנסיוני א3'!$J$22))</f>
        <v>0</v>
      </c>
      <c r="G17" s="79">
        <f>IF(('[6] פנסיוני א3'!F20+'[6] פנסיוני א3'!M20)=0,0,('[6] פנסיוני א3'!F20+'[6] פנסיוני א3'!M20)/('[6] פנסיוני א3'!$C$22+'[6] פנסיוני א3'!$J$22))</f>
        <v>0</v>
      </c>
      <c r="H17" s="79">
        <f>IF(('[6] פנסיוני א3'!G20+'[6] פנסיוני א3'!N20)=0,0,('[6] פנסיוני א3'!G20+'[6] פנסיוני א3'!N20)/('[6] פנסיוני א3'!$C$22+'[6] פנסיוני א3'!$J$22))</f>
        <v>0</v>
      </c>
      <c r="I17" s="79">
        <f>IF(('[6] פנסיוני א3'!H20+'[6] פנסיוני א3'!O20)=0,0,('[6] פנסיוני א3'!H20+'[6] פנסיוני א3'!O20)/('[6] פנסיוני א3'!$C$22+'[6] פנסיוני א3'!$J$22))</f>
        <v>0</v>
      </c>
      <c r="J17" s="79">
        <f>IF(('[6] פנסיוני א3'!I20+'[6] פנסיוני א3'!P20)=0,0,('[6] פנסיוני א3'!I20+'[6] פנסיוני א3'!P20)/('[6] פנסיוני א3'!$C$22+'[6] פנסיוני א3'!$J$22))</f>
        <v>0</v>
      </c>
      <c r="K17" s="78">
        <f>SUM(L17:P17)</f>
        <v>0</v>
      </c>
      <c r="L17" s="79">
        <f>IF(('[6] פנסיוני א3'!R20+'[6] פנסיוני א3'!Y20+'[6] פנסיוני א3'!S20+'[6] פנסיוני א3'!Z20)=0,0,('[6] פנסיוני א3'!R20+'[6] פנסיוני א3'!Y20+'[6] פנסיוני א3'!S20+'[6] פנסיוני א3'!Z20)/('[6] פנסיוני א3'!$Q$22+'[6] פנסיוני א3'!$X$22))</f>
        <v>0</v>
      </c>
      <c r="M17" s="79">
        <f>IF(('[6] פנסיוני א3'!T20+'[6] פנסיוני א3'!AA20)=0,0,('[6] פנסיוני א3'!T20+'[6] פנסיוני א3'!AA20)/('[6] פנסיוני א3'!$Q$22+'[6] פנסיוני א3'!$X$22))</f>
        <v>0</v>
      </c>
      <c r="N17" s="79">
        <f>IF(('[6] פנסיוני א3'!U20+'[6] פנסיוני א3'!AB20)=0,0,('[6] פנסיוני א3'!U20+'[6] פנסיוני א3'!AB20)/('[6] פנסיוני א3'!$Q$22+'[6] פנסיוני א3'!$X$22))</f>
        <v>0</v>
      </c>
      <c r="O17" s="79">
        <f>IF(('[6] פנסיוני א3'!V20+'[6] פנסיוני א3'!AC20)=0,0,('[6] פנסיוני א3'!V20+'[6] פנסיוני א3'!AC20)/('[6] פנסיוני א3'!$Q$22+'[6] פנסיוני א3'!$X$22))</f>
        <v>0</v>
      </c>
      <c r="P17" s="79">
        <f>IF(('[6] פנסיוני א3'!W20+'[6] פנסיוני א3'!AD20)=0,0,('[6] פנסיוני א3'!W20+'[6] פנסיוני א3'!AD20)/('[6] פנסיוני א3'!$Q$22+'[6] פנסיוני א3'!$X$22))</f>
        <v>0</v>
      </c>
      <c r="Q17" s="78">
        <f>SUM(R17:V17)</f>
        <v>0</v>
      </c>
      <c r="R17" s="79">
        <f>IF('[6] פנסיוני א3'!AF20+'[6] פנסיוני א3'!AG20=0,0,('[6] פנסיוני א3'!AF20+'[6] פנסיוני א3'!AG20)/'[6] פנסיוני א3'!$AE$22)</f>
        <v>0</v>
      </c>
      <c r="S17" s="79">
        <f>IF('[6] פנסיוני א3'!AH20=0,0,'[6] פנסיוני א3'!AH20/'[6] פנסיוני א3'!$AE$22)</f>
        <v>0</v>
      </c>
      <c r="T17" s="79">
        <f>IF('[6] פנסיוני א3'!AI20=0,0,'[6] פנסיוני א3'!AI20/'[6] פנסיוני א3'!$AE$22)</f>
        <v>0</v>
      </c>
      <c r="U17" s="79">
        <f>IF('[6] פנסיוני א3'!AJ20=0,0,'[6] פנסיוני א3'!AJ20/'[6] פנסיוני א3'!$AE$22)</f>
        <v>0</v>
      </c>
      <c r="V17" s="81">
        <f>IF('[6] פנסיוני א3'!AK20=0,0,'[6] פנסיוני א3'!AK20/'[6] פנסיוני א3'!$AE$22)</f>
        <v>0</v>
      </c>
    </row>
    <row r="18" spans="1:22" x14ac:dyDescent="0.2">
      <c r="A18" s="200">
        <v>2</v>
      </c>
      <c r="B18" s="461" t="s">
        <v>77</v>
      </c>
      <c r="C18" s="462"/>
      <c r="D18" s="463"/>
      <c r="E18" s="78">
        <f>SUM(F18:J18)</f>
        <v>0</v>
      </c>
      <c r="F18" s="79">
        <f>IF(('[6] פנסיוני א3'!D21+'[6] פנסיוני א3'!K21+'[6] פנסיוני א3'!E21+'[6] פנסיוני א3'!L21+'[6] פנסיוני א3'!E21+'[6] פנסיוני א3'!L21)=0,0,('[6] פנסיוני א3'!D21+'[6] פנסיוני א3'!K21+'[6] פנסיוני א3'!E21+'[6] פנסיוני א3'!L21)/('[6] פנסיוני א3'!$C$22+'[6] פנסיוני א3'!$J$22))</f>
        <v>0</v>
      </c>
      <c r="G18" s="79">
        <f>IF(('[6] פנסיוני א3'!F21+'[6] פנסיוני א3'!M21)=0,0,('[6] פנסיוני א3'!F21+'[6] פנסיוני א3'!M21)/('[6] פנסיוני א3'!$C$22+'[6] פנסיוני א3'!$J$22))</f>
        <v>0</v>
      </c>
      <c r="H18" s="79">
        <f>IF(('[6] פנסיוני א3'!G21+'[6] פנסיוני א3'!N21)=0,0,('[6] פנסיוני א3'!G21+'[6] פנסיוני א3'!N21)/('[6] פנסיוני א3'!$C$22+'[6] פנסיוני א3'!$J$22))</f>
        <v>0</v>
      </c>
      <c r="I18" s="79">
        <f>IF(('[6] פנסיוני א3'!H21+'[6] פנסיוני א3'!O21)=0,0,('[6] פנסיוני א3'!H21+'[6] פנסיוני א3'!O21)/('[6] פנסיוני א3'!$C$22+'[6] פנסיוני א3'!$J$22))</f>
        <v>0</v>
      </c>
      <c r="J18" s="79">
        <f>IF(('[6] פנסיוני א3'!I21+'[6] פנסיוני א3'!P21)=0,0,('[6] פנסיוני א3'!I21+'[6] פנסיוני א3'!P21)/('[6] פנסיוני א3'!$C$22+'[6] פנסיוני א3'!$J$22))</f>
        <v>0</v>
      </c>
      <c r="K18" s="78">
        <f>SUM(L18:P18)</f>
        <v>0</v>
      </c>
      <c r="L18" s="79">
        <f>IF(('[6] פנסיוני א3'!R21+'[6] פנסיוני א3'!Y21+'[6] פנסיוני א3'!S21+'[6] פנסיוני א3'!Z21)=0,0,('[6] פנסיוני א3'!R21+'[6] פנסיוני א3'!Y21+'[6] פנסיוני א3'!S21+'[6] פנסיוני א3'!Z21)/('[6] פנסיוני א3'!$Q$22+'[6] פנסיוני א3'!$X$22))</f>
        <v>0</v>
      </c>
      <c r="M18" s="79">
        <f>IF(('[6] פנסיוני א3'!T21+'[6] פנסיוני א3'!AA21)=0,0,('[6] פנסיוני א3'!T21+'[6] פנסיוני א3'!AA21)/('[6] פנסיוני א3'!$Q$22+'[6] פנסיוני א3'!$X$22))</f>
        <v>0</v>
      </c>
      <c r="N18" s="79">
        <f>IF(('[6] פנסיוני א3'!U21+'[6] פנסיוני א3'!AB21)=0,0,('[6] פנסיוני א3'!U21+'[6] פנסיוני א3'!AB21)/('[6] פנסיוני א3'!$Q$22+'[6] פנסיוני א3'!$X$22))</f>
        <v>0</v>
      </c>
      <c r="O18" s="79">
        <f>IF(('[6] פנסיוני א3'!V21+'[6] פנסיוני א3'!AC21)=0,0,('[6] פנסיוני א3'!V21+'[6] פנסיוני א3'!AC21)/('[6] פנסיוני א3'!$Q$22+'[6] פנסיוני א3'!$X$22))</f>
        <v>0</v>
      </c>
      <c r="P18" s="79">
        <f>IF(('[6] פנסיוני א3'!W21+'[6] פנסיוני א3'!AD21)=0,0,('[6] פנסיוני א3'!W21+'[6] פנסיוני א3'!AD21)/('[6] פנסיוני א3'!$Q$22+'[6] פנסיוני א3'!$X$22))</f>
        <v>0</v>
      </c>
      <c r="Q18" s="78">
        <f>SUM(R18:V18)</f>
        <v>0</v>
      </c>
      <c r="R18" s="79">
        <f>IF('[6] פנסיוני א3'!AF21+'[6] פנסיוני א3'!AG21=0,0,('[6] פנסיוני א3'!AF21+'[6] פנסיוני א3'!AG21)/'[6] פנסיוני א3'!$AE$22)</f>
        <v>0</v>
      </c>
      <c r="S18" s="79">
        <f>IF('[6] פנסיוני א3'!AH21=0,0,'[6] פנסיוני א3'!AH21/'[6] פנסיוני א3'!$AE$22)</f>
        <v>0</v>
      </c>
      <c r="T18" s="79">
        <f>IF('[6] פנסיוני א3'!AI21=0,0,'[6] פנסיוני א3'!AI21/'[6] פנסיוני א3'!$AE$22)</f>
        <v>0</v>
      </c>
      <c r="U18" s="79">
        <f>IF('[6] פנסיוני א3'!AJ21=0,0,'[6] פנסיוני א3'!AJ21/'[6] פנסיוני א3'!$AE$22)</f>
        <v>0</v>
      </c>
      <c r="V18" s="81">
        <f>IF('[6] פנסיוני א3'!AK21=0,0,'[6] פנסיוני א3'!AK21/'[6] פנסיוני א3'!$AE$22)</f>
        <v>0</v>
      </c>
    </row>
    <row r="19" spans="1:22" x14ac:dyDescent="0.2">
      <c r="A19" s="200">
        <v>3</v>
      </c>
      <c r="B19" s="453" t="s">
        <v>82</v>
      </c>
      <c r="C19" s="454"/>
      <c r="D19" s="454"/>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3" t="s">
        <v>83</v>
      </c>
      <c r="B20" s="466" t="s">
        <v>264</v>
      </c>
      <c r="C20" s="467"/>
      <c r="D20" s="468"/>
      <c r="E20" s="86"/>
      <c r="F20" s="87"/>
      <c r="G20" s="88"/>
      <c r="H20" s="88"/>
      <c r="I20" s="88"/>
      <c r="J20" s="89"/>
      <c r="K20" s="86"/>
      <c r="L20" s="87"/>
      <c r="M20" s="88"/>
      <c r="N20" s="88"/>
      <c r="O20" s="88"/>
      <c r="P20" s="89"/>
      <c r="Q20" s="86"/>
      <c r="R20" s="87"/>
      <c r="S20" s="88"/>
      <c r="T20" s="88"/>
      <c r="U20" s="88"/>
      <c r="V20" s="89"/>
    </row>
    <row r="21" spans="1:22" x14ac:dyDescent="0.2">
      <c r="A21" s="200">
        <v>1</v>
      </c>
      <c r="B21" s="461" t="s">
        <v>76</v>
      </c>
      <c r="C21" s="462"/>
      <c r="D21" s="463"/>
      <c r="E21" s="93">
        <f>SUM(F21:J21)</f>
        <v>0</v>
      </c>
      <c r="F21" s="79">
        <f>IF(('[6] פנסיוני א3'!D24+'[6] פנסיוני א3'!K24+'[6] פנסיוני א3'!E24+'[6] פנסיוני א3'!L24)=0,0,('[6] פנסיוני א3'!D24+'[6] פנסיוני א3'!K24+'[6] פנסיוני א3'!E24+'[6] פנסיוני א3'!L24)/('[6] פנסיוני א3'!$C$28+'[6] פנסיוני א3'!$J$28))</f>
        <v>0</v>
      </c>
      <c r="G21" s="79">
        <f>IF(('[6] פנסיוני א3'!F24+'[6] פנסיוני א3'!M24)=0,0,('[6] פנסיוני א3'!F24+'[6] פנסיוני א3'!M24)/('[6] פנסיוני א3'!$C$28+'[6] פנסיוני א3'!$J$28))</f>
        <v>0</v>
      </c>
      <c r="H21" s="79">
        <f>IF(('[6] פנסיוני א3'!G24+'[6] פנסיוני א3'!N24)=0,0,('[6] פנסיוני א3'!G24+'[6] פנסיוני א3'!N24)/('[6] פנסיוני א3'!$C$28+'[6] פנסיוני א3'!$J$28))</f>
        <v>0</v>
      </c>
      <c r="I21" s="79">
        <f>IF(('[6] פנסיוני א3'!H24+'[6] פנסיוני א3'!O24)=0,0,('[6] פנסיוני א3'!H24+'[6] פנסיוני א3'!O24)/('[6] פנסיוני א3'!$C$28+'[6] פנסיוני א3'!$J$28))</f>
        <v>0</v>
      </c>
      <c r="J21" s="79">
        <f>IF(('[6] פנסיוני א3'!I24+'[6] פנסיוני א3'!P24)=0,0,('[6] פנסיוני א3'!I24+'[6] פנסיוני א3'!P24)/('[6] פנסיוני א3'!$C$28+'[6] פנסיוני א3'!$J$28))</f>
        <v>0</v>
      </c>
      <c r="K21" s="93">
        <f>SUM(L21:P21)</f>
        <v>0</v>
      </c>
      <c r="L21" s="79">
        <f>IF(('[6] פנסיוני א3'!R24+'[6] פנסיוני א3'!Y24+'[6] פנסיוני א3'!S24+'[6] פנסיוני א3'!Z24)=0,0,('[6] פנסיוני א3'!R24+'[6] פנסיוני א3'!Y24+'[6] פנסיוני א3'!S24+'[6] פנסיוני א3'!Z24)/('[6] פנסיוני א3'!$Q$28+'[6] פנסיוני א3'!$X$28))</f>
        <v>0</v>
      </c>
      <c r="M21" s="79">
        <f>IF(('[6] פנסיוני א3'!T24+'[6] פנסיוני א3'!AA24)=0,0,('[6] פנסיוני א3'!T24+'[6] פנסיוני א3'!AA24)/('[6] פנסיוני א3'!$Q$28+'[6] פנסיוני א3'!$X$28))</f>
        <v>0</v>
      </c>
      <c r="N21" s="79">
        <f>IF(('[6] פנסיוני א3'!U24+'[6] פנסיוני א3'!AB24)=0,0,('[6] פנסיוני א3'!U24+'[6] פנסיוני א3'!AB24)/('[6] פנסיוני א3'!$Q$28+'[6] פנסיוני א3'!$X$28))</f>
        <v>0</v>
      </c>
      <c r="O21" s="79">
        <f>IF(('[6] פנסיוני א3'!V24+'[6] פנסיוני א3'!AC24)=0,0,('[6] פנסיוני א3'!V24+'[6] פנסיוני א3'!AC24)/('[6] פנסיוני א3'!$Q$28+'[6] פנסיוני א3'!$X$28))</f>
        <v>0</v>
      </c>
      <c r="P21" s="79">
        <f>IF(('[6] פנסיוני א3'!W24+'[6] פנסיוני א3'!AD24)=0,0,('[6] פנסיוני א3'!W24+'[6] פנסיוני א3'!AD24)/('[6] פנסיוני א3'!$Q$28+'[6] פנסיוני א3'!$X$28))</f>
        <v>0</v>
      </c>
      <c r="Q21" s="93">
        <f>SUM(R21:V21)</f>
        <v>1</v>
      </c>
      <c r="R21" s="79">
        <f>IF('[6] פנסיוני א3'!AF24+'[6] פנסיוני א3'!AG24=0,0,('[6] פנסיוני א3'!AF24+'[6] פנסיוני א3'!AG24)/'[6] פנסיוני א3'!$AE$28)</f>
        <v>0.25</v>
      </c>
      <c r="S21" s="79">
        <f>IF('[6] פנסיוני א3'!AH24=0,0,'[6] פנסיוני א3'!AH24/'[6] פנסיוני א3'!$AE$28)</f>
        <v>0.5</v>
      </c>
      <c r="T21" s="79">
        <f>IF('[6] פנסיוני א3'!AI24=0,0,'[6] פנסיוני א3'!AI24/'[6] פנסיוני א3'!$AE$28)</f>
        <v>0.25</v>
      </c>
      <c r="U21" s="79">
        <f>IF('[6] פנסיוני א3'!AJ24=0,0,'[6] פנסיוני א3'!AJ24/'[6] פנסיוני א3'!$AE$28)</f>
        <v>0</v>
      </c>
      <c r="V21" s="81">
        <f>IF('[6] פנסיוני א3'!AK24=0,0,'[6] פנסיוני א3'!AK24/'[6] פנסיוני א3'!$AE$28)</f>
        <v>0</v>
      </c>
    </row>
    <row r="22" spans="1:22" x14ac:dyDescent="0.2">
      <c r="A22" s="200">
        <v>2</v>
      </c>
      <c r="B22" s="461" t="s">
        <v>77</v>
      </c>
      <c r="C22" s="462"/>
      <c r="D22" s="463"/>
      <c r="E22" s="93">
        <f>SUM(F22:J22)</f>
        <v>0</v>
      </c>
      <c r="F22" s="79">
        <f>IF(('[6] פנסיוני א3'!D25+'[6] פנסיוני א3'!K25+'[6] פנסיוני א3'!E25+'[6] פנסיוני א3'!L25)=0,0,('[6] פנסיוני א3'!D25+'[6] פנסיוני א3'!K25+'[6] פנסיוני א3'!E25+'[6] פנסיוני א3'!L25)/('[6] פנסיוני א3'!$C$28+'[6] פנסיוני א3'!$J$28))</f>
        <v>0</v>
      </c>
      <c r="G22" s="79">
        <f>IF(('[6] פנסיוני א3'!F25+'[6] פנסיוני א3'!M25)=0,0,('[6] פנסיוני א3'!F25+'[6] פנסיוני א3'!M25)/('[6] פנסיוני א3'!$C$28+'[6] פנסיוני א3'!$J$28))</f>
        <v>0</v>
      </c>
      <c r="H22" s="79">
        <f>IF(('[6] פנסיוני א3'!G25+'[6] פנסיוני א3'!N25)=0,0,('[6] פנסיוני א3'!G25+'[6] פנסיוני א3'!N25)/('[6] פנסיוני א3'!$C$28+'[6] פנסיוני א3'!$J$28))</f>
        <v>0</v>
      </c>
      <c r="I22" s="79">
        <f>IF(('[6] פנסיוני א3'!H25+'[6] פנסיוני א3'!O25)=0,0,('[6] פנסיוני א3'!H25+'[6] פנסיוני א3'!O25)/('[6] פנסיוני א3'!$C$28+'[6] פנסיוני א3'!$J$28))</f>
        <v>0</v>
      </c>
      <c r="J22" s="79">
        <f>IF(('[6] פנסיוני א3'!I25+'[6] פנסיוני א3'!P25)=0,0,('[6] פנסיוני א3'!I25+'[6] פנסיוני א3'!P25)/('[6] פנסיוני א3'!$C$28+'[6] פנסיוני א3'!$J$28))</f>
        <v>0</v>
      </c>
      <c r="K22" s="93">
        <f>SUM(L22:P22)</f>
        <v>0</v>
      </c>
      <c r="L22" s="79">
        <f>IF(('[6] פנסיוני א3'!R25+'[6] פנסיוני א3'!Y25+'[6] פנסיוני א3'!S25+'[6] פנסיוני א3'!Z25)=0,0,('[6] פנסיוני א3'!R25+'[6] פנסיוני א3'!Y25+'[6] פנסיוני א3'!S25+'[6] פנסיוני א3'!Z25)/('[6] פנסיוני א3'!$Q$28+'[6] פנסיוני א3'!$X$28))</f>
        <v>0</v>
      </c>
      <c r="M22" s="79">
        <f>IF(('[6] פנסיוני א3'!T25+'[6] פנסיוני א3'!AA25)=0,0,('[6] פנסיוני א3'!T25+'[6] פנסיוני א3'!AA25)/('[6] פנסיוני א3'!$Q$28+'[6] פנסיוני א3'!$X$28))</f>
        <v>0</v>
      </c>
      <c r="N22" s="79">
        <f>IF(('[6] פנסיוני א3'!U25+'[6] פנסיוני א3'!AB25)=0,0,('[6] פנסיוני א3'!U25+'[6] פנסיוני א3'!AB25)/('[6] פנסיוני א3'!$Q$28+'[6] פנסיוני א3'!$X$28))</f>
        <v>0</v>
      </c>
      <c r="O22" s="79">
        <f>IF(('[6] פנסיוני א3'!V25+'[6] פנסיוני א3'!AC25)=0,0,('[6] פנסיוני א3'!V25+'[6] פנסיוני א3'!AC25)/('[6] פנסיוני א3'!$Q$28+'[6] פנסיוני א3'!$X$28))</f>
        <v>0</v>
      </c>
      <c r="P22" s="79">
        <f>IF(('[6] פנסיוני א3'!W25+'[6] פנסיוני א3'!AD25)=0,0,('[6] פנסיוני א3'!W25+'[6] פנסיוני א3'!AD25)/('[6] פנסיוני א3'!$Q$28+'[6] פנסיוני א3'!$X$28))</f>
        <v>0</v>
      </c>
      <c r="Q22" s="93">
        <f>SUM(R22:V22)</f>
        <v>0</v>
      </c>
      <c r="R22" s="79">
        <f>IF('[6] פנסיוני א3'!AF25+'[6] פנסיוני א3'!AG25=0,0,('[6] פנסיוני א3'!AF25+'[6] פנסיוני א3'!AG25)/'[6] פנסיוני א3'!$AE$28)</f>
        <v>0</v>
      </c>
      <c r="S22" s="79">
        <f>IF('[6] פנסיוני א3'!AH25=0,0,'[6] פנסיוני א3'!AH25/'[6] פנסיוני א3'!$AE$28)</f>
        <v>0</v>
      </c>
      <c r="T22" s="79">
        <f>IF('[6] פנסיוני א3'!AI25=0,0,'[6] פנסיוני א3'!AI25/'[6] פנסיוני א3'!$AE$28)</f>
        <v>0</v>
      </c>
      <c r="U22" s="79">
        <f>IF('[6] פנסיוני א3'!AJ25=0,0,'[6] פנסיוני א3'!AJ25/'[6] פנסיוני א3'!$AE$28)</f>
        <v>0</v>
      </c>
      <c r="V22" s="81">
        <f>IF('[6] פנסיוני א3'!AK25=0,0,'[6] פנסיוני א3'!AK25/'[6] פנסיוני א3'!$AE$28)</f>
        <v>0</v>
      </c>
    </row>
    <row r="23" spans="1:22" x14ac:dyDescent="0.2">
      <c r="A23" s="200">
        <v>3</v>
      </c>
      <c r="B23" s="461" t="s">
        <v>84</v>
      </c>
      <c r="C23" s="462"/>
      <c r="D23" s="463"/>
      <c r="E23" s="93">
        <f>SUM(F23:J23)</f>
        <v>0</v>
      </c>
      <c r="F23" s="79">
        <f>IF(('[6] פנסיוני א3'!D26+'[6] פנסיוני א3'!K26+'[6] פנסיוני א3'!E26+'[6] פנסיוני א3'!L26)=0,0,('[6] פנסיוני א3'!D26+'[6] פנסיוני א3'!K26+'[6] פנסיוני א3'!E26+'[6] פנסיוני א3'!L26)/('[6] פנסיוני א3'!$C$28+'[6] פנסיוני א3'!$J$28))</f>
        <v>0</v>
      </c>
      <c r="G23" s="79">
        <f>IF(('[6] פנסיוני א3'!F26+'[6] פנסיוני א3'!M26)=0,0,('[6] פנסיוני א3'!F26+'[6] פנסיוני א3'!M26)/('[6] פנסיוני א3'!$C$28+'[6] פנסיוני א3'!$J$28))</f>
        <v>0</v>
      </c>
      <c r="H23" s="79">
        <f>IF(('[6] פנסיוני א3'!G26+'[6] פנסיוני א3'!N26)=0,0,('[6] פנסיוני א3'!G26+'[6] פנסיוני א3'!N26)/('[6] פנסיוני א3'!$C$28+'[6] פנסיוני א3'!$J$28))</f>
        <v>0</v>
      </c>
      <c r="I23" s="79">
        <f>IF(('[6] פנסיוני א3'!H26+'[6] פנסיוני א3'!O26)=0,0,('[6] פנסיוני א3'!H26+'[6] פנסיוני א3'!O26)/('[6] פנסיוני א3'!$C$28+'[6] פנסיוני א3'!$J$28))</f>
        <v>0</v>
      </c>
      <c r="J23" s="79">
        <f>IF(('[6] פנסיוני א3'!I26+'[6] פנסיוני א3'!P26)=0,0,('[6] פנסיוני א3'!I26+'[6] פנסיוני א3'!P26)/('[6] פנסיוני א3'!$C$28+'[6] פנסיוני א3'!$J$28))</f>
        <v>0</v>
      </c>
      <c r="K23" s="93">
        <f>SUM(L23:P23)</f>
        <v>0</v>
      </c>
      <c r="L23" s="79">
        <f>IF(('[6] פנסיוני א3'!R26+'[6] פנסיוני א3'!Y26+'[6] פנסיוני א3'!S26+'[6] פנסיוני א3'!Z26)=0,0,('[6] פנסיוני א3'!R26+'[6] פנסיוני א3'!Y26+'[6] פנסיוני א3'!S26+'[6] פנסיוני א3'!Z26)/('[6] פנסיוני א3'!$Q$28+'[6] פנסיוני א3'!$X$28))</f>
        <v>0</v>
      </c>
      <c r="M23" s="79">
        <f>IF(('[6] פנסיוני א3'!T26+'[6] פנסיוני א3'!AA26)=0,0,('[6] פנסיוני א3'!T26+'[6] פנסיוני א3'!AA26)/('[6] פנסיוני א3'!$Q$28+'[6] פנסיוני א3'!$X$28))</f>
        <v>0</v>
      </c>
      <c r="N23" s="79">
        <f>IF(('[6] פנסיוני א3'!U26+'[6] פנסיוני א3'!AB26)=0,0,('[6] פנסיוני א3'!U26+'[6] פנסיוני א3'!AB26)/('[6] פנסיוני א3'!$Q$28+'[6] פנסיוני א3'!$X$28))</f>
        <v>0</v>
      </c>
      <c r="O23" s="79">
        <f>IF(('[6] פנסיוני א3'!V26+'[6] פנסיוני א3'!AC26)=0,0,('[6] פנסיוני א3'!V26+'[6] פנסיוני א3'!AC26)/('[6] פנסיוני א3'!$Q$28+'[6] פנסיוני א3'!$X$28))</f>
        <v>0</v>
      </c>
      <c r="P23" s="79">
        <f>IF(('[6] פנסיוני א3'!W26+'[6] פנסיוני א3'!AD26)=0,0,('[6] פנסיוני א3'!W26+'[6] פנסיוני א3'!AD26)/('[6] פנסיוני א3'!$Q$28+'[6] פנסיוני א3'!$X$28))</f>
        <v>0</v>
      </c>
      <c r="Q23" s="93">
        <f>SUM(R23:V23)</f>
        <v>0</v>
      </c>
      <c r="R23" s="79">
        <f>IF('[6] פנסיוני א3'!AF26+'[6] פנסיוני א3'!AG26=0,0,('[6] פנסיוני א3'!AF26+'[6] פנסיוני א3'!AG26)/'[6] פנסיוני א3'!$AE$28)</f>
        <v>0</v>
      </c>
      <c r="S23" s="79">
        <f>IF('[6] פנסיוני א3'!AH26=0,0,'[6] פנסיוני א3'!AH26/'[6] פנסיוני א3'!$AE$28)</f>
        <v>0</v>
      </c>
      <c r="T23" s="79">
        <f>IF('[6] פנסיוני א3'!AI26=0,0,'[6] פנסיוני א3'!AI26/'[6] פנסיוני א3'!$AE$28)</f>
        <v>0</v>
      </c>
      <c r="U23" s="79">
        <f>IF('[6] פנסיוני א3'!AJ26=0,0,'[6] פנסיוני א3'!AJ26/'[6] פנסיוני א3'!$AE$28)</f>
        <v>0</v>
      </c>
      <c r="V23" s="81">
        <f>IF('[6] פנסיוני א3'!AK26=0,0,'[6] פנסיוני א3'!AK26/'[6] פנסיוני א3'!$AE$28)</f>
        <v>0</v>
      </c>
    </row>
    <row r="24" spans="1:22" x14ac:dyDescent="0.2">
      <c r="A24" s="200">
        <v>4</v>
      </c>
      <c r="B24" s="453" t="s">
        <v>85</v>
      </c>
      <c r="C24" s="454"/>
      <c r="D24" s="455"/>
      <c r="E24" s="98">
        <f>SUM(F24:J24)</f>
        <v>1</v>
      </c>
      <c r="F24" s="79">
        <f>IF(('[6] פנסיוני א3'!D27+'[6] פנסיוני א3'!K27+'[6] פנסיוני א3'!E27+'[6] פנסיוני א3'!L27)=0,0,('[6] פנסיוני א3'!D27+'[6] פנסיוני א3'!K27+'[6] פנסיוני א3'!E27+'[6] פנסיוני א3'!L27)/('[6] פנסיוני א3'!$C$28+'[6] פנסיוני א3'!$J$28))</f>
        <v>0</v>
      </c>
      <c r="G24" s="79">
        <f>IF(('[6] פנסיוני א3'!F27+'[6] פנסיוני א3'!M27)=0,0,('[6] פנסיוני א3'!F27+'[6] פנסיוני א3'!M27)/('[6] פנסיוני א3'!$C$28+'[6] פנסיוני א3'!$J$28))</f>
        <v>0</v>
      </c>
      <c r="H24" s="79">
        <f>IF(('[6] פנסיוני א3'!G27+'[6] פנסיוני א3'!N27)=0,0,('[6] פנסיוני א3'!G27+'[6] פנסיוני א3'!N27)/('[6] פנסיוני א3'!$C$28+'[6] פנסיוני א3'!$J$28))</f>
        <v>0</v>
      </c>
      <c r="I24" s="79">
        <f>IF(('[6] פנסיוני א3'!H27+'[6] פנסיוני א3'!O27)=0,0,('[6] פנסיוני א3'!H27+'[6] פנסיוני א3'!O27)/('[6] פנסיוני א3'!$C$28+'[6] פנסיוני א3'!$J$28))</f>
        <v>0</v>
      </c>
      <c r="J24" s="79">
        <f>IF(('[6] פנסיוני א3'!I27+'[6] פנסיוני א3'!P27)=0,0,('[6] פנסיוני א3'!I27+'[6] פנסיוני א3'!P27)/('[6] פנסיוני א3'!$C$28+'[6] פנסיוני א3'!$J$28))</f>
        <v>1</v>
      </c>
      <c r="K24" s="98">
        <f>SUM(L24:P24)</f>
        <v>0</v>
      </c>
      <c r="L24" s="79">
        <f>IF(('[6] פנסיוני א3'!R27+'[6] פנסיוני א3'!Y27+'[6] פנסיוני א3'!S27+'[6] פנסיוני א3'!Z27)=0,0,('[6] פנסיוני א3'!R27+'[6] פנסיוני א3'!Y27+'[6] פנסיוני א3'!S27+'[6] פנסיוני א3'!Z27)/('[6] פנסיוני א3'!$Q$28+'[6] פנסיוני א3'!$X$28))</f>
        <v>0</v>
      </c>
      <c r="M24" s="79">
        <f>IF(('[6] פנסיוני א3'!T27+'[6] פנסיוני א3'!AA27)=0,0,('[6] פנסיוני א3'!T27+'[6] פנסיוני א3'!AA27)/('[6] פנסיוני א3'!$Q$28+'[6] פנסיוני א3'!$X$28))</f>
        <v>0</v>
      </c>
      <c r="N24" s="79">
        <f>IF(('[6] פנסיוני א3'!U27+'[6] פנסיוני א3'!AB27)=0,0,('[6] פנסיוני א3'!U27+'[6] פנסיוני א3'!AB27)/('[6] פנסיוני א3'!$Q$28+'[6] פנסיוני א3'!$X$28))</f>
        <v>0</v>
      </c>
      <c r="O24" s="79">
        <f>IF(('[6] פנסיוני א3'!V27+'[6] פנסיוני א3'!AC27)=0,0,('[6] פנסיוני א3'!V27+'[6] פנסיוני א3'!AC27)/('[6] פנסיוני א3'!$Q$28+'[6] פנסיוני א3'!$X$28))</f>
        <v>0</v>
      </c>
      <c r="P24" s="79">
        <f>IF(('[6] פנסיוני א3'!W27+'[6] פנסיוני א3'!AD27)=0,0,('[6] פנסיוני א3'!W27+'[6] פנסיוני א3'!AD27)/('[6] פנסיוני א3'!$Q$28+'[6] פנסיוני א3'!$X$28))</f>
        <v>0</v>
      </c>
      <c r="Q24" s="98">
        <f>SUM(R24:V24)</f>
        <v>0</v>
      </c>
      <c r="R24" s="79">
        <f>IF('[6] פנסיוני א3'!AF27+'[6] פנסיוני א3'!AG27=0,0,('[6] פנסיוני א3'!AF27+'[6] פנסיוני א3'!AG27)/'[6] פנסיוני א3'!$AE$28)</f>
        <v>0</v>
      </c>
      <c r="S24" s="79">
        <f>IF('[6] פנסיוני א3'!AH27=0,0,'[6] פנסיוני א3'!AH27/'[6] פנסיוני א3'!$AE$28)</f>
        <v>0</v>
      </c>
      <c r="T24" s="79">
        <f>IF('[6] פנסיוני א3'!AI27=0,0,'[6] פנסיוני א3'!AI27/'[6] פנסיוני א3'!$AE$28)</f>
        <v>0</v>
      </c>
      <c r="U24" s="79">
        <f>IF('[6] פנסיוני א3'!AJ27=0,0,'[6] פנסיוני א3'!AJ27/'[6] פנסיוני א3'!$AE$28)</f>
        <v>0</v>
      </c>
      <c r="V24" s="81">
        <f>IF('[6] פנסיוני א3'!AK27=0,0,'[6] פנסיוני א3'!AK27/'[6] פנסיוני א3'!$AE$28)</f>
        <v>0</v>
      </c>
    </row>
    <row r="25" spans="1:22" ht="13.5" thickBot="1" x14ac:dyDescent="0.25">
      <c r="A25" s="205">
        <v>5</v>
      </c>
      <c r="B25" s="456" t="s">
        <v>86</v>
      </c>
      <c r="C25" s="457"/>
      <c r="D25" s="458"/>
      <c r="E25" s="100">
        <f>SUM(E21:E24)</f>
        <v>1</v>
      </c>
      <c r="F25" s="103">
        <f t="shared" ref="F25:V25" si="2">SUM(F21:F24)</f>
        <v>0</v>
      </c>
      <c r="G25" s="103">
        <f t="shared" si="2"/>
        <v>0</v>
      </c>
      <c r="H25" s="103">
        <f t="shared" si="2"/>
        <v>0</v>
      </c>
      <c r="I25" s="103">
        <f t="shared" si="2"/>
        <v>0</v>
      </c>
      <c r="J25" s="102">
        <f t="shared" si="2"/>
        <v>1</v>
      </c>
      <c r="K25" s="100">
        <f t="shared" si="2"/>
        <v>0</v>
      </c>
      <c r="L25" s="103">
        <f t="shared" si="2"/>
        <v>0</v>
      </c>
      <c r="M25" s="103">
        <f t="shared" si="2"/>
        <v>0</v>
      </c>
      <c r="N25" s="103">
        <f t="shared" si="2"/>
        <v>0</v>
      </c>
      <c r="O25" s="103">
        <f t="shared" si="2"/>
        <v>0</v>
      </c>
      <c r="P25" s="102">
        <f t="shared" si="2"/>
        <v>0</v>
      </c>
      <c r="Q25" s="100">
        <f>SUM(Q21:Q24)</f>
        <v>1</v>
      </c>
      <c r="R25" s="103">
        <f t="shared" si="2"/>
        <v>0.25</v>
      </c>
      <c r="S25" s="103">
        <f t="shared" si="2"/>
        <v>0.5</v>
      </c>
      <c r="T25" s="103">
        <f t="shared" si="2"/>
        <v>0.25</v>
      </c>
      <c r="U25" s="103">
        <f t="shared" si="2"/>
        <v>0</v>
      </c>
      <c r="V25" s="102">
        <f t="shared" si="2"/>
        <v>0</v>
      </c>
    </row>
    <row r="26" spans="1:22" x14ac:dyDescent="0.2">
      <c r="A26" s="260"/>
      <c r="B26" s="431"/>
      <c r="C26" s="431"/>
      <c r="D26" s="431"/>
    </row>
    <row r="27" spans="1:22" x14ac:dyDescent="0.2">
      <c r="A27" s="299"/>
      <c r="B27" s="362" t="s">
        <v>343</v>
      </c>
      <c r="C27" s="362"/>
      <c r="D27" s="362"/>
    </row>
    <row r="28" spans="1:22" x14ac:dyDescent="0.2">
      <c r="A28" s="260"/>
      <c r="B28" s="429"/>
      <c r="C28" s="429"/>
      <c r="D28" s="429"/>
    </row>
    <row r="29" spans="1:22" x14ac:dyDescent="0.2">
      <c r="A29" s="301"/>
      <c r="B29" s="430"/>
      <c r="C29" s="433"/>
      <c r="D29" s="433"/>
    </row>
    <row r="30" spans="1:22" x14ac:dyDescent="0.2">
      <c r="A30" s="301"/>
      <c r="B30" s="430"/>
      <c r="C30" s="430"/>
      <c r="D30" s="430"/>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2" t="str">
        <f>הוראות!B13</f>
        <v>נתיב קרן הפנסיה של פועלי ועובדי מפעלי משק ההסתדרות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G'!$D$14=0,"",'נספח א4 - G'!D14/'נספח א4 - G'!$D$14)</f>
        <v/>
      </c>
      <c r="D10" s="116" t="str">
        <f>IF('נספח א4 - G'!$D$14=0,"",'נספח א4 - G'!E14/'נספח א4 - G'!$D$14)</f>
        <v/>
      </c>
      <c r="E10" s="116" t="str">
        <f>IF('נספח א4 - G'!$D$14=0,"",'נספח א4 - G'!F14/'נספח א4 - G'!$D$14)</f>
        <v/>
      </c>
      <c r="F10" s="116" t="str">
        <f>IF('נספח א4 - G'!$D$14=0,"",'נספח א4 - G'!G14/'נספח א4 - G'!$D$14)</f>
        <v/>
      </c>
      <c r="G10" s="116" t="str">
        <f>IF('נספח א4 - G'!$D$14=0,"",'נספח א4 - G'!H14/'נספח א4 - G'!$D$14)</f>
        <v/>
      </c>
      <c r="H10" s="116" t="str">
        <f>IF('נספח א4 - G'!$D$14=0,"",'נספח א4 - G'!I14/'נספח א4 - G'!$D$14)</f>
        <v/>
      </c>
      <c r="I10" s="116" t="str">
        <f>IF('נספח א4 - G'!$D$14=0,"",'נספח א4 - G'!J14/'נספח א4 - G'!$D$14)</f>
        <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B13" sqref="B13"/>
    </sheetView>
  </sheetViews>
  <sheetFormatPr defaultColWidth="9.140625" defaultRowHeight="12.75" x14ac:dyDescent="0.2"/>
  <cols>
    <col min="1" max="1" width="3.85546875" style="210" customWidth="1"/>
    <col min="2" max="2" width="63.28515625" style="210" customWidth="1"/>
    <col min="3" max="3" width="11.42578125" style="210" customWidth="1"/>
    <col min="4" max="4" width="15.28515625" style="210" bestFit="1" customWidth="1"/>
    <col min="5" max="5" width="23.28515625" style="210" customWidth="1"/>
    <col min="6" max="8" width="9.140625" style="210"/>
    <col min="9" max="9" width="10.42578125" style="210" customWidth="1"/>
    <col min="10" max="10" width="25.140625" style="210" customWidth="1"/>
    <col min="11" max="12" width="9.140625" style="210"/>
    <col min="13" max="13" width="10.140625" style="210" customWidth="1"/>
    <col min="14" max="16384" width="9.140625" style="210"/>
  </cols>
  <sheetData>
    <row r="2" spans="1:26" ht="21" customHeight="1" x14ac:dyDescent="0.25">
      <c r="A2" s="137" t="s">
        <v>206</v>
      </c>
      <c r="B2" s="137"/>
      <c r="C2" s="137"/>
      <c r="D2" s="137"/>
      <c r="E2" s="137"/>
      <c r="F2" s="137"/>
      <c r="G2" s="137"/>
      <c r="H2" s="137"/>
      <c r="I2" s="137"/>
      <c r="J2" s="137"/>
      <c r="K2" s="137"/>
      <c r="L2" s="137"/>
      <c r="M2" s="209"/>
    </row>
    <row r="3" spans="1:26" ht="17.25" customHeight="1" x14ac:dyDescent="0.25">
      <c r="A3" s="217" t="s">
        <v>207</v>
      </c>
      <c r="B3" s="385" t="s">
        <v>347</v>
      </c>
      <c r="C3" s="385"/>
      <c r="D3" s="385"/>
      <c r="E3" s="385"/>
      <c r="F3" s="387" t="s">
        <v>348</v>
      </c>
      <c r="G3" s="387"/>
      <c r="H3" s="387"/>
      <c r="I3" s="377"/>
      <c r="J3" s="138"/>
      <c r="K3" s="138"/>
      <c r="L3" s="138"/>
      <c r="M3" s="138"/>
    </row>
    <row r="4" spans="1:26" ht="15.75" x14ac:dyDescent="0.25">
      <c r="A4" s="139" t="s">
        <v>208</v>
      </c>
      <c r="B4" s="386" t="s">
        <v>225</v>
      </c>
      <c r="C4" s="385"/>
      <c r="D4" s="385"/>
      <c r="E4" s="385"/>
      <c r="F4" s="385"/>
      <c r="G4" s="385"/>
      <c r="H4" s="385"/>
      <c r="I4" s="385"/>
      <c r="J4" s="385"/>
      <c r="K4" s="385"/>
      <c r="L4" s="385"/>
      <c r="M4" s="385"/>
    </row>
    <row r="5" spans="1:26" ht="15.75" x14ac:dyDescent="0.25">
      <c r="A5" s="139" t="s">
        <v>209</v>
      </c>
      <c r="B5" s="385" t="s">
        <v>210</v>
      </c>
      <c r="C5" s="385"/>
      <c r="D5" s="385"/>
      <c r="E5" s="385"/>
      <c r="F5" s="385"/>
      <c r="G5" s="385"/>
      <c r="H5" s="385"/>
      <c r="I5" s="385"/>
      <c r="J5" s="385"/>
      <c r="K5" s="385"/>
      <c r="L5" s="385"/>
      <c r="M5" s="385"/>
    </row>
    <row r="6" spans="1:26" ht="15.75" x14ac:dyDescent="0.25">
      <c r="A6" s="139" t="s">
        <v>211</v>
      </c>
      <c r="B6" s="385" t="s">
        <v>212</v>
      </c>
      <c r="C6" s="385"/>
      <c r="D6" s="385"/>
      <c r="E6" s="385"/>
      <c r="F6" s="385"/>
      <c r="G6" s="385"/>
      <c r="H6" s="385"/>
      <c r="I6" s="385"/>
      <c r="J6" s="385"/>
      <c r="K6" s="385"/>
      <c r="L6" s="385"/>
      <c r="M6" s="385"/>
    </row>
    <row r="7" spans="1:26" ht="13.5" customHeight="1" x14ac:dyDescent="0.2">
      <c r="A7" s="139" t="s">
        <v>213</v>
      </c>
      <c r="B7" s="385" t="s">
        <v>214</v>
      </c>
      <c r="C7" s="385"/>
      <c r="D7" s="385"/>
      <c r="E7" s="385"/>
      <c r="F7" s="385"/>
      <c r="G7" s="385"/>
      <c r="H7" s="385"/>
      <c r="I7" s="385"/>
      <c r="J7" s="385"/>
      <c r="K7" s="385"/>
      <c r="L7" s="385"/>
      <c r="M7" s="385"/>
    </row>
    <row r="8" spans="1:26" ht="16.5" customHeight="1" x14ac:dyDescent="0.2">
      <c r="A8" s="218"/>
      <c r="B8" s="385"/>
      <c r="C8" s="385"/>
      <c r="D8" s="385"/>
      <c r="E8" s="385"/>
      <c r="F8" s="385"/>
      <c r="G8" s="385"/>
      <c r="H8" s="385"/>
      <c r="I8" s="385"/>
      <c r="J8" s="385"/>
      <c r="K8" s="385"/>
      <c r="L8" s="385"/>
      <c r="M8" s="385"/>
    </row>
    <row r="9" spans="1:26" ht="16.5" customHeight="1" x14ac:dyDescent="0.25">
      <c r="A9" s="139" t="s">
        <v>272</v>
      </c>
      <c r="B9" s="385" t="s">
        <v>273</v>
      </c>
      <c r="C9" s="385"/>
      <c r="D9" s="385"/>
      <c r="E9" s="385"/>
      <c r="F9" s="209"/>
      <c r="G9" s="209"/>
      <c r="H9" s="209"/>
      <c r="I9" s="209"/>
      <c r="J9" s="209"/>
      <c r="K9" s="209"/>
      <c r="L9" s="209"/>
      <c r="M9" s="209"/>
    </row>
    <row r="11" spans="1:26" ht="13.5" thickBot="1" x14ac:dyDescent="0.25"/>
    <row r="12" spans="1:26" ht="41.25" customHeight="1" thickBot="1" x14ac:dyDescent="0.25">
      <c r="B12" s="211" t="s">
        <v>215</v>
      </c>
      <c r="C12" s="212" t="s">
        <v>216</v>
      </c>
      <c r="D12" s="213" t="s">
        <v>217</v>
      </c>
      <c r="E12" s="214" t="s">
        <v>218</v>
      </c>
      <c r="F12" s="214" t="s">
        <v>219</v>
      </c>
      <c r="G12" s="215" t="s">
        <v>220</v>
      </c>
      <c r="H12" s="380" t="s">
        <v>221</v>
      </c>
      <c r="I12" s="380"/>
      <c r="J12" s="381"/>
    </row>
    <row r="13" spans="1:26" ht="18.75" customHeight="1" thickBot="1" x14ac:dyDescent="0.25">
      <c r="B13" s="140" t="s">
        <v>198</v>
      </c>
      <c r="C13" s="216">
        <f>VLOOKUP(B13,'רשימת גופים'!A3:B45,2,0)</f>
        <v>520022351</v>
      </c>
      <c r="D13" s="153" t="s">
        <v>349</v>
      </c>
      <c r="E13" s="154" t="s">
        <v>350</v>
      </c>
      <c r="F13" s="154">
        <v>2022</v>
      </c>
      <c r="G13" s="207" t="s">
        <v>265</v>
      </c>
      <c r="H13" s="382" t="str">
        <f>CONCATENATE("netunim","_",C13,"_",F13,".xlsx")</f>
        <v>netunim_520022351_2022.xlsx</v>
      </c>
      <c r="I13" s="383"/>
      <c r="J13" s="384"/>
      <c r="Z13" s="9" t="s">
        <v>257</v>
      </c>
    </row>
    <row r="15" spans="1:26" x14ac:dyDescent="0.2">
      <c r="B15" s="208" t="s">
        <v>244</v>
      </c>
      <c r="C15" s="219"/>
      <c r="D15" s="219"/>
    </row>
    <row r="16" spans="1:26" x14ac:dyDescent="0.2">
      <c r="B16" s="220" t="s">
        <v>243</v>
      </c>
      <c r="C16" s="219"/>
      <c r="D16" s="219"/>
    </row>
    <row r="17" spans="2:4" x14ac:dyDescent="0.2">
      <c r="B17" s="183" t="s">
        <v>271</v>
      </c>
      <c r="C17" s="219"/>
      <c r="D17" s="219"/>
    </row>
    <row r="18" spans="2:4" x14ac:dyDescent="0.2">
      <c r="B18" s="183" t="s">
        <v>231</v>
      </c>
      <c r="C18" s="219"/>
      <c r="D18" s="219" t="s">
        <v>226</v>
      </c>
    </row>
    <row r="19" spans="2:4" x14ac:dyDescent="0.2">
      <c r="B19" s="183" t="s">
        <v>232</v>
      </c>
      <c r="C19" s="219"/>
      <c r="D19" s="219" t="s">
        <v>227</v>
      </c>
    </row>
    <row r="20" spans="2:4" x14ac:dyDescent="0.2">
      <c r="B20" s="183" t="s">
        <v>233</v>
      </c>
      <c r="C20" s="219"/>
      <c r="D20" s="219" t="s">
        <v>228</v>
      </c>
    </row>
    <row r="21" spans="2:4" x14ac:dyDescent="0.2">
      <c r="B21" s="183" t="s">
        <v>234</v>
      </c>
      <c r="C21" s="219"/>
      <c r="D21" s="219" t="s">
        <v>245</v>
      </c>
    </row>
    <row r="22" spans="2:4" x14ac:dyDescent="0.2">
      <c r="B22" s="183" t="s">
        <v>235</v>
      </c>
      <c r="C22" s="219"/>
      <c r="D22" s="219" t="s">
        <v>246</v>
      </c>
    </row>
    <row r="23" spans="2:4" x14ac:dyDescent="0.2">
      <c r="B23" s="183" t="s">
        <v>236</v>
      </c>
      <c r="C23" s="219"/>
      <c r="D23" s="219" t="s">
        <v>247</v>
      </c>
    </row>
    <row r="24" spans="2:4" x14ac:dyDescent="0.2">
      <c r="B24" s="183" t="s">
        <v>237</v>
      </c>
      <c r="C24" s="219"/>
      <c r="D24" s="219" t="s">
        <v>249</v>
      </c>
    </row>
    <row r="25" spans="2:4" x14ac:dyDescent="0.2">
      <c r="B25" s="183" t="s">
        <v>238</v>
      </c>
      <c r="C25" s="219"/>
      <c r="D25" s="219" t="s">
        <v>248</v>
      </c>
    </row>
    <row r="26" spans="2:4" x14ac:dyDescent="0.2">
      <c r="B26" s="183" t="s">
        <v>239</v>
      </c>
      <c r="C26" s="219"/>
      <c r="D26" s="219" t="s">
        <v>250</v>
      </c>
    </row>
    <row r="27" spans="2:4" x14ac:dyDescent="0.2">
      <c r="B27" s="183" t="s">
        <v>240</v>
      </c>
      <c r="C27" s="219"/>
      <c r="D27" s="219" t="s">
        <v>229</v>
      </c>
    </row>
    <row r="28" spans="2:4" x14ac:dyDescent="0.2">
      <c r="B28" s="183" t="s">
        <v>241</v>
      </c>
      <c r="C28" s="219"/>
      <c r="D28" s="219" t="s">
        <v>270</v>
      </c>
    </row>
    <row r="29" spans="2:4" x14ac:dyDescent="0.2">
      <c r="B29" s="183" t="s">
        <v>242</v>
      </c>
      <c r="C29" s="219"/>
      <c r="D29" s="219" t="s">
        <v>230</v>
      </c>
    </row>
    <row r="30" spans="2:4" x14ac:dyDescent="0.2">
      <c r="B30" s="183" t="s">
        <v>258</v>
      </c>
      <c r="C30" s="219"/>
      <c r="D30" s="219" t="s">
        <v>251</v>
      </c>
    </row>
    <row r="31" spans="2:4" x14ac:dyDescent="0.2">
      <c r="B31" s="183" t="s">
        <v>259</v>
      </c>
      <c r="C31" s="219"/>
      <c r="D31" s="219" t="s">
        <v>252</v>
      </c>
    </row>
    <row r="32" spans="2:4" x14ac:dyDescent="0.2">
      <c r="B32" s="183" t="s">
        <v>260</v>
      </c>
      <c r="C32" s="219"/>
      <c r="D32" s="219" t="s">
        <v>253</v>
      </c>
    </row>
    <row r="33" spans="2:4" x14ac:dyDescent="0.2">
      <c r="B33" s="183" t="s">
        <v>261</v>
      </c>
      <c r="C33" s="219"/>
      <c r="D33" s="219" t="s">
        <v>254</v>
      </c>
    </row>
    <row r="34" spans="2:4" x14ac:dyDescent="0.2">
      <c r="B34" s="183" t="s">
        <v>262</v>
      </c>
      <c r="C34" s="219"/>
      <c r="D34" s="219" t="s">
        <v>255</v>
      </c>
    </row>
    <row r="35" spans="2:4" x14ac:dyDescent="0.2">
      <c r="B35" s="183" t="s">
        <v>263</v>
      </c>
      <c r="C35" s="219"/>
      <c r="D35" s="219"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tabSelected="1" workbookViewId="0">
      <selection activeCell="E26" sqref="E26"/>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2" t="str">
        <f>הוראות!B13</f>
        <v>נתיב קרן הפנסיה של פועלי ועובדי מפעלי משק ההסתדרות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IF('[6]נספח א4 - P'!$D$14=0,"",'[6]נספח א4 - P'!D14/'[6]נספח א4 - P'!$D$14)</f>
        <v>1</v>
      </c>
      <c r="D10" s="116">
        <f>IF('[6]נספח א4 - P'!$D$14=0,"",'[6]נספח א4 - P'!E14/'[6]נספח א4 - P'!$D$14)</f>
        <v>0.35984848484848486</v>
      </c>
      <c r="E10" s="116">
        <f>IF('[6]נספח א4 - P'!$D$14=0,"",'[6]נספח א4 - P'!F14/'[6]נספח א4 - P'!$D$14)</f>
        <v>0.125</v>
      </c>
      <c r="F10" s="116">
        <f>IF('[6]נספח א4 - P'!$D$14=0,"",'[6]נספח א4 - P'!G14/'[6]נספח א4 - P'!$D$14)</f>
        <v>0.14015151515151514</v>
      </c>
      <c r="G10" s="116">
        <f>IF('[6]נספח א4 - P'!$D$14=0,"",'[6]נספח א4 - P'!H14/'[6]נספח א4 - P'!$D$14)</f>
        <v>6.4393939393939392E-2</v>
      </c>
      <c r="H10" s="116">
        <f>IF('[6]נספח א4 - P'!$D$14=0,"",'[6]נספח א4 - P'!I14/'[6]נספח א4 - P'!$D$14)</f>
        <v>0.11363636363636363</v>
      </c>
      <c r="I10" s="116">
        <f>IF('[6]נספח א4 - P'!$D$14=0,"",'[6]נספח א4 - P'!J14/'[6]נספח א4 - P'!$D$14)</f>
        <v>0.19696969696969696</v>
      </c>
      <c r="J10" s="116">
        <f>IF('[6]נספח א4 - P'!$K$14=0,"",'[6]נספח א4 - P'!K14/'[6]נספח א4 - P'!$K$14)</f>
        <v>1</v>
      </c>
      <c r="K10" s="116">
        <f>IF('[6]נספח א4 - P'!$K$14=0,"",'[6]נספח א4 - P'!L14/'[6]נספח א4 - P'!$K$14)</f>
        <v>0.79259259259259263</v>
      </c>
      <c r="L10" s="116">
        <f>IF('[6]נספח א4 - P'!$K$14=0,"",'[6]נספח א4 - P'!M14/'[6]נספח א4 - P'!$K$14)</f>
        <v>0.19259259259259259</v>
      </c>
      <c r="M10" s="116">
        <f>IF('[6]נספח א4 - P'!$K$14=0,"",'[6]נספח א4 - P'!N14/'[6]נספח א4 - P'!$K$14)</f>
        <v>0</v>
      </c>
      <c r="N10" s="116">
        <f>IF('[6]נספח א4 - P'!$K$14=0,"",'[6]נספח א4 - P'!O14/'[6]נספח א4 - P'!$K$14)</f>
        <v>0</v>
      </c>
      <c r="O10" s="116">
        <f>IF('[6]נספח א4 - P'!$K$14=0,"",'[6]נספח א4 - P'!P14/'[6]נספח א4 - P'!$K$14)</f>
        <v>1.1111111111111112E-2</v>
      </c>
      <c r="P10" s="117">
        <f>IF('[6]נספח א4 - P'!$K$14=0,"",'[6]נספח א4 - P'!Q14/'[6]נספח א4 - P'!$K$14)</f>
        <v>3.7037037037037038E-3</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2" t="str">
        <f>הוראות!B13</f>
        <v>נתיב קרן הפנסיה של פועלי ועובדי מפעלי משק ההסתדרות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הוראות!B33</f>
        <v>נספח ב5 - מדדי בקשות להעברת כספים בין קופות גמל או בין מסלולי השקעה (גמל)</v>
      </c>
    </row>
    <row r="2" spans="2:23" ht="20.25" x14ac:dyDescent="0.2">
      <c r="B2" s="182" t="str">
        <f>הוראות!B13</f>
        <v>נתיב קרן הפנסיה של פועלי ועובדי מפעלי משק ההסתדרות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הוראות!B34</f>
        <v>נספח ב5 - מדדי בקשות להעברת כספים בין קופות גמל או בין מסלולי השקעה (פנסיה)</v>
      </c>
    </row>
    <row r="2" spans="2:23" ht="20.25" x14ac:dyDescent="0.2">
      <c r="B2" s="182" t="str">
        <f>הוראות!B13</f>
        <v>נתיב קרן הפנסיה של פועלי ועובדי מפעלי משק ההסתדרות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הוראות!B35</f>
        <v>נספח ב5 - מדדי בקשות להעברת כספים בין קופות גמל או בין מסלולי השקעה (ביטוח)</v>
      </c>
    </row>
    <row r="2" spans="2:23" ht="20.25" x14ac:dyDescent="0.2">
      <c r="B2" s="182" t="str">
        <f>הוראות!B13</f>
        <v>נתיב קרן הפנסיה של פועלי ועובדי מפעלי משק ההסתדרות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0" t="s">
        <v>244</v>
      </c>
    </row>
    <row r="4" spans="1:16" ht="12.75" customHeight="1" x14ac:dyDescent="0.2">
      <c r="B4" s="10"/>
      <c r="C4" s="503" t="s">
        <v>87</v>
      </c>
      <c r="D4" s="504"/>
      <c r="E4" s="504"/>
      <c r="F4" s="504"/>
      <c r="G4" s="504"/>
      <c r="H4" s="504"/>
      <c r="I4" s="504"/>
      <c r="J4" s="504"/>
      <c r="K4" s="504"/>
      <c r="L4" s="504"/>
      <c r="M4" s="504"/>
      <c r="N4" s="504"/>
      <c r="O4" s="504"/>
      <c r="P4" s="505"/>
    </row>
    <row r="5" spans="1:16" x14ac:dyDescent="0.2">
      <c r="B5" s="10"/>
      <c r="C5" s="506" t="s">
        <v>96</v>
      </c>
      <c r="D5" s="507"/>
      <c r="E5" s="507"/>
      <c r="F5" s="507"/>
      <c r="G5" s="507"/>
      <c r="H5" s="507"/>
      <c r="I5" s="508"/>
      <c r="J5" s="506" t="s">
        <v>97</v>
      </c>
      <c r="K5" s="507"/>
      <c r="L5" s="507"/>
      <c r="M5" s="507"/>
      <c r="N5" s="507"/>
      <c r="O5" s="507"/>
      <c r="P5" s="508"/>
    </row>
    <row r="6" spans="1:16" ht="12.75" customHeight="1" x14ac:dyDescent="0.2">
      <c r="B6" s="10"/>
      <c r="C6" s="511" t="s">
        <v>194</v>
      </c>
      <c r="D6" s="255" t="s">
        <v>33</v>
      </c>
      <c r="E6" s="256"/>
      <c r="F6" s="256"/>
      <c r="G6" s="256"/>
      <c r="H6" s="256"/>
      <c r="I6" s="257"/>
      <c r="J6" s="513" t="s">
        <v>194</v>
      </c>
      <c r="K6" s="500" t="s">
        <v>33</v>
      </c>
      <c r="L6" s="501"/>
      <c r="M6" s="501"/>
      <c r="N6" s="501"/>
      <c r="O6" s="501"/>
      <c r="P6" s="502"/>
    </row>
    <row r="7" spans="1:16" ht="25.5" x14ac:dyDescent="0.2">
      <c r="B7" s="509" t="s">
        <v>34</v>
      </c>
      <c r="C7" s="512"/>
      <c r="D7" s="11" t="s">
        <v>311</v>
      </c>
      <c r="E7" s="47" t="s">
        <v>312</v>
      </c>
      <c r="F7" s="11" t="s">
        <v>222</v>
      </c>
      <c r="G7" s="11" t="s">
        <v>223</v>
      </c>
      <c r="H7" s="11" t="s">
        <v>224</v>
      </c>
      <c r="I7" s="155" t="s">
        <v>41</v>
      </c>
      <c r="J7" s="514"/>
      <c r="K7" s="11" t="s">
        <v>311</v>
      </c>
      <c r="L7" s="47" t="s">
        <v>312</v>
      </c>
      <c r="M7" s="11" t="s">
        <v>222</v>
      </c>
      <c r="N7" s="11" t="s">
        <v>223</v>
      </c>
      <c r="O7" s="11" t="s">
        <v>224</v>
      </c>
      <c r="P7" s="155" t="s">
        <v>41</v>
      </c>
    </row>
    <row r="8" spans="1:16" x14ac:dyDescent="0.2">
      <c r="B8" s="510"/>
      <c r="C8" s="12" t="s">
        <v>42</v>
      </c>
      <c r="D8" s="251" t="s">
        <v>43</v>
      </c>
      <c r="E8" s="13" t="s">
        <v>44</v>
      </c>
      <c r="F8" s="13" t="s">
        <v>45</v>
      </c>
      <c r="G8" s="13" t="s">
        <v>46</v>
      </c>
      <c r="H8" s="13" t="s">
        <v>47</v>
      </c>
      <c r="I8" s="14" t="s">
        <v>48</v>
      </c>
      <c r="J8" s="15" t="s">
        <v>49</v>
      </c>
      <c r="K8" s="253" t="s">
        <v>50</v>
      </c>
      <c r="L8" s="16" t="s">
        <v>51</v>
      </c>
      <c r="M8" s="16" t="s">
        <v>52</v>
      </c>
      <c r="N8" s="16" t="s">
        <v>53</v>
      </c>
      <c r="O8" s="16" t="s">
        <v>54</v>
      </c>
      <c r="P8" s="17" t="s">
        <v>55</v>
      </c>
    </row>
    <row r="9" spans="1:16" x14ac:dyDescent="0.2">
      <c r="A9" s="18" t="s">
        <v>72</v>
      </c>
      <c r="B9" s="19" t="s">
        <v>73</v>
      </c>
      <c r="C9" s="24"/>
      <c r="D9" s="252"/>
      <c r="E9" s="25"/>
      <c r="F9" s="25"/>
      <c r="G9" s="25"/>
      <c r="H9" s="25"/>
      <c r="I9" s="26"/>
      <c r="J9" s="24"/>
      <c r="K9" s="252"/>
      <c r="L9" s="25"/>
      <c r="M9" s="25"/>
      <c r="N9" s="25"/>
      <c r="O9" s="25"/>
      <c r="P9" s="26"/>
    </row>
    <row r="10" spans="1:16" ht="13.5" customHeight="1" x14ac:dyDescent="0.2">
      <c r="A10" s="164">
        <v>1</v>
      </c>
      <c r="B10" s="165" t="s">
        <v>74</v>
      </c>
      <c r="C10" s="34">
        <v>0</v>
      </c>
      <c r="D10" s="27"/>
      <c r="E10" s="27"/>
      <c r="F10" s="27"/>
      <c r="G10" s="27"/>
      <c r="H10" s="27"/>
      <c r="I10" s="28"/>
      <c r="J10" s="34">
        <v>0</v>
      </c>
      <c r="K10" s="27"/>
      <c r="L10" s="27"/>
      <c r="M10" s="27"/>
      <c r="N10" s="27"/>
      <c r="O10" s="27"/>
      <c r="P10" s="28"/>
    </row>
    <row r="11" spans="1:16" ht="13.5" customHeight="1" x14ac:dyDescent="0.2">
      <c r="A11" s="164">
        <f>A10+1</f>
        <v>2</v>
      </c>
      <c r="B11" s="165" t="s">
        <v>75</v>
      </c>
      <c r="C11" s="34">
        <v>8000</v>
      </c>
      <c r="D11" s="27"/>
      <c r="E11" s="27"/>
      <c r="F11" s="27"/>
      <c r="G11" s="27"/>
      <c r="H11" s="27"/>
      <c r="I11" s="28"/>
      <c r="J11" s="34">
        <v>8000</v>
      </c>
      <c r="K11" s="27"/>
      <c r="L11" s="27"/>
      <c r="M11" s="27"/>
      <c r="N11" s="27"/>
      <c r="O11" s="27"/>
      <c r="P11" s="28"/>
    </row>
    <row r="12" spans="1:16" ht="13.5" customHeight="1" x14ac:dyDescent="0.2">
      <c r="A12" s="164">
        <f>A11+1</f>
        <v>3</v>
      </c>
      <c r="B12" s="221" t="s">
        <v>314</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4" t="s">
        <v>338</v>
      </c>
      <c r="B13" s="221" t="s">
        <v>315</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4">
        <v>4</v>
      </c>
      <c r="B14" s="165"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4">
        <f t="shared" ref="A15:A18" si="2">A14+1</f>
        <v>5</v>
      </c>
      <c r="B15" s="165"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4">
        <f t="shared" si="2"/>
        <v>6</v>
      </c>
      <c r="B16" s="165"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4">
        <f t="shared" si="2"/>
        <v>7</v>
      </c>
      <c r="B17" s="221" t="s">
        <v>337</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4">
        <f t="shared" si="2"/>
        <v>8</v>
      </c>
      <c r="B18" s="221" t="s">
        <v>340</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264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24" t="s">
        <v>179</v>
      </c>
      <c r="C30" s="525"/>
      <c r="D30" s="525"/>
      <c r="E30" s="526"/>
      <c r="F30" s="548" t="s">
        <v>87</v>
      </c>
      <c r="G30" s="549"/>
      <c r="H30" s="549"/>
      <c r="I30" s="549"/>
      <c r="J30" s="549"/>
      <c r="K30" s="550"/>
    </row>
    <row r="31" spans="1:16" ht="25.5" x14ac:dyDescent="0.2">
      <c r="A31" s="106"/>
      <c r="B31" s="527"/>
      <c r="C31" s="528"/>
      <c r="D31" s="528"/>
      <c r="E31" s="529"/>
      <c r="F31" s="317" t="s">
        <v>182</v>
      </c>
      <c r="G31" s="11" t="s">
        <v>40</v>
      </c>
      <c r="H31" s="11" t="s">
        <v>222</v>
      </c>
      <c r="I31" s="11" t="s">
        <v>223</v>
      </c>
      <c r="J31" s="11" t="s">
        <v>224</v>
      </c>
      <c r="K31" s="155" t="s">
        <v>41</v>
      </c>
    </row>
    <row r="32" spans="1:16" ht="13.5" thickBot="1" x14ac:dyDescent="0.25">
      <c r="A32" s="107"/>
      <c r="B32" s="530"/>
      <c r="C32" s="531"/>
      <c r="D32" s="531"/>
      <c r="E32" s="532"/>
      <c r="F32" s="67" t="s">
        <v>42</v>
      </c>
      <c r="G32" s="68" t="s">
        <v>43</v>
      </c>
      <c r="H32" s="69" t="s">
        <v>44</v>
      </c>
      <c r="I32" s="69" t="s">
        <v>45</v>
      </c>
      <c r="J32" s="69" t="s">
        <v>46</v>
      </c>
      <c r="K32" s="70" t="s">
        <v>47</v>
      </c>
    </row>
    <row r="33" spans="1:11" x14ac:dyDescent="0.2">
      <c r="A33" s="107" t="s">
        <v>72</v>
      </c>
      <c r="B33" s="533" t="s">
        <v>73</v>
      </c>
      <c r="C33" s="534"/>
      <c r="D33" s="534"/>
      <c r="E33" s="535"/>
      <c r="F33" s="262"/>
      <c r="G33" s="263"/>
      <c r="H33" s="264"/>
      <c r="I33" s="264"/>
      <c r="J33" s="264"/>
      <c r="K33" s="113"/>
    </row>
    <row r="34" spans="1:11" x14ac:dyDescent="0.2">
      <c r="A34" s="164">
        <v>3</v>
      </c>
      <c r="B34" s="536" t="s">
        <v>76</v>
      </c>
      <c r="C34" s="537"/>
      <c r="D34" s="537"/>
      <c r="E34" s="538"/>
      <c r="F34" s="232">
        <f>SUM(G34:K34)</f>
        <v>0.55631167063627085</v>
      </c>
      <c r="G34" s="233">
        <f>(D12+K12+D13+K13+E12+L12+E13+L13)/($J$17+$C$17)</f>
        <v>0.28240898264715891</v>
      </c>
      <c r="H34" s="233">
        <f>(F12+M12+F13+M13)/($J$17+$C$17)</f>
        <v>0.17556992174208916</v>
      </c>
      <c r="I34" s="233">
        <f t="shared" ref="I34:J34" si="10">(G12+N12+G13+N13)/($J$17+$C$17)</f>
        <v>4.7294998298741071E-2</v>
      </c>
      <c r="J34" s="233">
        <f t="shared" si="10"/>
        <v>2.8581150051037767E-2</v>
      </c>
      <c r="K34" s="237">
        <f>(I12+P12+I13+P13)/($J$17+$C$17)</f>
        <v>2.2456617897243961E-2</v>
      </c>
    </row>
    <row r="35" spans="1:11" ht="12.75" customHeight="1" x14ac:dyDescent="0.2">
      <c r="A35" s="164">
        <v>4</v>
      </c>
      <c r="B35" s="539" t="s">
        <v>77</v>
      </c>
      <c r="C35" s="540"/>
      <c r="D35" s="540"/>
      <c r="E35" s="541"/>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4">
        <v>5</v>
      </c>
      <c r="B36" s="539" t="s">
        <v>78</v>
      </c>
      <c r="C36" s="540"/>
      <c r="D36" s="540"/>
      <c r="E36" s="541"/>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4">
        <v>6</v>
      </c>
      <c r="B37" s="539" t="s">
        <v>79</v>
      </c>
      <c r="C37" s="540"/>
      <c r="D37" s="540"/>
      <c r="E37" s="541"/>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4">
        <v>7</v>
      </c>
      <c r="B38" s="536" t="s">
        <v>341</v>
      </c>
      <c r="C38" s="537" t="s">
        <v>278</v>
      </c>
      <c r="D38" s="537"/>
      <c r="E38" s="538" t="s">
        <v>278</v>
      </c>
      <c r="F38" s="78">
        <f t="shared" ref="F38:K38" si="15">SUM(F34:F37)</f>
        <v>1</v>
      </c>
      <c r="G38" s="82">
        <f t="shared" si="15"/>
        <v>0.45015311330384483</v>
      </c>
      <c r="H38" s="82">
        <f t="shared" si="15"/>
        <v>0.27301803334467506</v>
      </c>
      <c r="I38" s="82">
        <f t="shared" si="15"/>
        <v>0.1170466144947261</v>
      </c>
      <c r="J38" s="82">
        <f t="shared" si="15"/>
        <v>8.7036406941136443E-2</v>
      </c>
      <c r="K38" s="265">
        <f t="shared" si="15"/>
        <v>7.2745831915617551E-2</v>
      </c>
    </row>
    <row r="39" spans="1:11" ht="12.75" customHeight="1" x14ac:dyDescent="0.2">
      <c r="A39" s="85" t="s">
        <v>80</v>
      </c>
      <c r="B39" s="551" t="s">
        <v>81</v>
      </c>
      <c r="C39" s="552"/>
      <c r="D39" s="552"/>
      <c r="E39" s="553"/>
      <c r="F39" s="86"/>
      <c r="G39" s="87"/>
      <c r="H39" s="88"/>
      <c r="I39" s="88"/>
      <c r="J39" s="88"/>
      <c r="K39" s="89"/>
    </row>
    <row r="40" spans="1:11" x14ac:dyDescent="0.2">
      <c r="A40" s="77">
        <v>1</v>
      </c>
      <c r="B40" s="542" t="s">
        <v>76</v>
      </c>
      <c r="C40" s="543"/>
      <c r="D40" s="543"/>
      <c r="E40" s="544"/>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2" t="s">
        <v>77</v>
      </c>
      <c r="C41" s="543"/>
      <c r="D41" s="543"/>
      <c r="E41" s="544"/>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2" t="s">
        <v>82</v>
      </c>
      <c r="C42" s="543"/>
      <c r="D42" s="543"/>
      <c r="E42" s="544"/>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1" t="s">
        <v>264</v>
      </c>
      <c r="C43" s="552"/>
      <c r="D43" s="552"/>
      <c r="E43" s="553"/>
      <c r="F43" s="86"/>
      <c r="G43" s="87"/>
      <c r="H43" s="88"/>
      <c r="I43" s="88"/>
      <c r="J43" s="88"/>
      <c r="K43" s="89"/>
    </row>
    <row r="44" spans="1:11" x14ac:dyDescent="0.2">
      <c r="A44" s="77">
        <v>1</v>
      </c>
      <c r="B44" s="542" t="s">
        <v>76</v>
      </c>
      <c r="C44" s="543"/>
      <c r="D44" s="543"/>
      <c r="E44" s="544"/>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2" t="s">
        <v>195</v>
      </c>
      <c r="C45" s="543"/>
      <c r="D45" s="543"/>
      <c r="E45" s="544"/>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2" t="s">
        <v>84</v>
      </c>
      <c r="C46" s="543"/>
      <c r="D46" s="543"/>
      <c r="E46" s="544"/>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2" t="s">
        <v>85</v>
      </c>
      <c r="C47" s="543"/>
      <c r="D47" s="543"/>
      <c r="E47" s="544"/>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45" t="s">
        <v>86</v>
      </c>
      <c r="C48" s="546"/>
      <c r="D48" s="546"/>
      <c r="E48" s="547"/>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18"/>
    </row>
    <row r="50" spans="1:1" x14ac:dyDescent="0.2">
      <c r="A50" s="318"/>
    </row>
    <row r="51" spans="1:1" x14ac:dyDescent="0.2">
      <c r="A51" s="318"/>
    </row>
    <row r="52" spans="1:1" x14ac:dyDescent="0.2">
      <c r="A52" s="318"/>
    </row>
    <row r="53" spans="1:1" x14ac:dyDescent="0.2">
      <c r="A53" s="318"/>
    </row>
    <row r="54" spans="1:1" x14ac:dyDescent="0.2">
      <c r="A54" s="318"/>
    </row>
    <row r="55" spans="1:1" x14ac:dyDescent="0.2">
      <c r="A55" s="318"/>
    </row>
    <row r="56" spans="1:1" x14ac:dyDescent="0.2">
      <c r="A56" s="318"/>
    </row>
    <row r="57" spans="1:1" x14ac:dyDescent="0.2">
      <c r="A57" s="318"/>
    </row>
    <row r="58" spans="1:1" x14ac:dyDescent="0.2">
      <c r="A58" s="318"/>
    </row>
    <row r="59" spans="1:1" x14ac:dyDescent="0.2">
      <c r="A59" s="318"/>
    </row>
    <row r="60" spans="1:1" x14ac:dyDescent="0.2">
      <c r="A60" s="318"/>
    </row>
    <row r="61" spans="1:1" x14ac:dyDescent="0.2">
      <c r="A61" s="318"/>
    </row>
    <row r="62" spans="1:1" x14ac:dyDescent="0.2">
      <c r="A62" s="318"/>
    </row>
    <row r="63" spans="1:1" x14ac:dyDescent="0.2">
      <c r="A63" s="318"/>
    </row>
    <row r="64" spans="1:1" x14ac:dyDescent="0.2">
      <c r="A64" s="318"/>
    </row>
    <row r="65" spans="1:1" x14ac:dyDescent="0.2">
      <c r="A65" s="318"/>
    </row>
    <row r="66" spans="1:1" x14ac:dyDescent="0.2">
      <c r="A66" s="318"/>
    </row>
    <row r="67" spans="1:1" x14ac:dyDescent="0.2">
      <c r="A67" s="318"/>
    </row>
    <row r="68" spans="1:1" x14ac:dyDescent="0.2">
      <c r="A68" s="318"/>
    </row>
    <row r="69" spans="1:1" x14ac:dyDescent="0.2">
      <c r="A69" s="318"/>
    </row>
    <row r="70" spans="1:1" x14ac:dyDescent="0.2">
      <c r="A70" s="318"/>
    </row>
    <row r="71" spans="1:1" x14ac:dyDescent="0.2">
      <c r="A71" s="318"/>
    </row>
    <row r="72" spans="1:1" x14ac:dyDescent="0.2">
      <c r="A72" s="318"/>
    </row>
    <row r="73" spans="1:1" x14ac:dyDescent="0.2">
      <c r="A73" s="318"/>
    </row>
    <row r="74" spans="1:1" x14ac:dyDescent="0.2">
      <c r="A74" s="318"/>
    </row>
    <row r="75" spans="1:1" x14ac:dyDescent="0.2">
      <c r="A75" s="318"/>
    </row>
    <row r="76" spans="1:1" x14ac:dyDescent="0.2">
      <c r="A76" s="318"/>
    </row>
    <row r="77" spans="1:1" x14ac:dyDescent="0.2">
      <c r="A77" s="318"/>
    </row>
    <row r="78" spans="1:1" x14ac:dyDescent="0.2">
      <c r="A78" s="318"/>
    </row>
    <row r="79" spans="1:1" x14ac:dyDescent="0.2">
      <c r="A79" s="318"/>
    </row>
    <row r="80" spans="1:1" x14ac:dyDescent="0.2">
      <c r="A80" s="318"/>
    </row>
    <row r="81" spans="1:12" x14ac:dyDescent="0.2">
      <c r="A81" s="318"/>
    </row>
    <row r="82" spans="1:12" x14ac:dyDescent="0.2">
      <c r="A82" s="318"/>
    </row>
    <row r="83" spans="1:12" x14ac:dyDescent="0.2">
      <c r="A83" s="318"/>
    </row>
    <row r="84" spans="1:12" x14ac:dyDescent="0.2">
      <c r="A84" s="318"/>
    </row>
    <row r="85" spans="1:12" x14ac:dyDescent="0.2">
      <c r="A85" s="318"/>
    </row>
    <row r="86" spans="1:12" x14ac:dyDescent="0.2">
      <c r="A86" s="318"/>
    </row>
    <row r="87" spans="1:12" x14ac:dyDescent="0.2">
      <c r="A87" s="318"/>
    </row>
    <row r="88" spans="1:12" x14ac:dyDescent="0.2">
      <c r="A88" s="318"/>
    </row>
    <row r="89" spans="1:12" x14ac:dyDescent="0.2">
      <c r="A89" s="318"/>
    </row>
    <row r="90" spans="1:12" x14ac:dyDescent="0.2">
      <c r="A90" s="318"/>
    </row>
    <row r="91" spans="1:12" x14ac:dyDescent="0.2">
      <c r="A91" s="318"/>
    </row>
    <row r="92" spans="1:12" x14ac:dyDescent="0.2">
      <c r="A92" s="318"/>
    </row>
    <row r="93" spans="1:12" ht="13.5" hidden="1" thickBot="1" x14ac:dyDescent="0.25"/>
    <row r="94" spans="1:12" s="320" customFormat="1" hidden="1" x14ac:dyDescent="0.2">
      <c r="A94" s="319"/>
      <c r="B94" s="515" t="s">
        <v>179</v>
      </c>
      <c r="C94" s="516"/>
      <c r="D94" s="516"/>
      <c r="E94" s="517"/>
      <c r="F94" s="497" t="s">
        <v>87</v>
      </c>
      <c r="G94" s="498"/>
      <c r="H94" s="498"/>
      <c r="I94" s="498"/>
      <c r="J94" s="498"/>
      <c r="K94" s="498"/>
      <c r="L94" s="499"/>
    </row>
    <row r="95" spans="1:12" s="320" customFormat="1" ht="25.5" hidden="1" x14ac:dyDescent="0.2">
      <c r="A95" s="321"/>
      <c r="B95" s="518"/>
      <c r="C95" s="519"/>
      <c r="D95" s="519"/>
      <c r="E95" s="520"/>
      <c r="F95" s="322" t="s">
        <v>182</v>
      </c>
      <c r="G95" s="323" t="s">
        <v>311</v>
      </c>
      <c r="H95" s="324" t="s">
        <v>312</v>
      </c>
      <c r="I95" s="323" t="s">
        <v>222</v>
      </c>
      <c r="J95" s="323" t="s">
        <v>223</v>
      </c>
      <c r="K95" s="323" t="s">
        <v>224</v>
      </c>
      <c r="L95" s="325" t="s">
        <v>41</v>
      </c>
    </row>
    <row r="96" spans="1:12" s="320" customFormat="1" ht="13.5" hidden="1" thickBot="1" x14ac:dyDescent="0.25">
      <c r="A96" s="326"/>
      <c r="B96" s="521"/>
      <c r="C96" s="522"/>
      <c r="D96" s="522"/>
      <c r="E96" s="523"/>
      <c r="F96" s="327" t="s">
        <v>42</v>
      </c>
      <c r="G96" s="328" t="s">
        <v>43</v>
      </c>
      <c r="H96" s="329" t="s">
        <v>44</v>
      </c>
      <c r="I96" s="330" t="s">
        <v>45</v>
      </c>
      <c r="J96" s="330" t="s">
        <v>46</v>
      </c>
      <c r="K96" s="330" t="s">
        <v>47</v>
      </c>
      <c r="L96" s="331" t="s">
        <v>48</v>
      </c>
    </row>
    <row r="97" spans="1:12" s="320" customFormat="1" hidden="1" x14ac:dyDescent="0.2">
      <c r="A97" s="326" t="s">
        <v>72</v>
      </c>
      <c r="B97" s="494" t="s">
        <v>73</v>
      </c>
      <c r="C97" s="495"/>
      <c r="D97" s="495"/>
      <c r="E97" s="496"/>
      <c r="F97" s="332"/>
      <c r="G97" s="333"/>
      <c r="H97" s="334"/>
      <c r="I97" s="335"/>
      <c r="J97" s="335"/>
      <c r="K97" s="335"/>
      <c r="L97" s="336"/>
    </row>
    <row r="98" spans="1:12" s="320" customFormat="1" hidden="1" x14ac:dyDescent="0.2">
      <c r="A98" s="337">
        <v>3</v>
      </c>
      <c r="B98" s="491" t="s">
        <v>314</v>
      </c>
      <c r="C98" s="492"/>
      <c r="D98" s="492"/>
      <c r="E98" s="493"/>
      <c r="F98" s="338">
        <f>SUM(G98:L98)</f>
        <v>0.42191221503912896</v>
      </c>
      <c r="G98" s="339">
        <f t="shared" ref="G98:L102" si="27">(D12+K12)/($J$17+$C$17)</f>
        <v>0.11568560734943859</v>
      </c>
      <c r="H98" s="339">
        <f t="shared" si="27"/>
        <v>0.10547805375978224</v>
      </c>
      <c r="I98" s="339">
        <f t="shared" si="27"/>
        <v>0.13610071452875128</v>
      </c>
      <c r="J98" s="339">
        <f t="shared" si="27"/>
        <v>3.1983667914256553E-2</v>
      </c>
      <c r="K98" s="339">
        <f t="shared" si="27"/>
        <v>1.7693092888737667E-2</v>
      </c>
      <c r="L98" s="340">
        <f t="shared" si="27"/>
        <v>1.497107859816264E-2</v>
      </c>
    </row>
    <row r="99" spans="1:12" s="320" customFormat="1" ht="12.75" hidden="1" customHeight="1" x14ac:dyDescent="0.2">
      <c r="A99" s="337" t="s">
        <v>338</v>
      </c>
      <c r="B99" s="491" t="s">
        <v>315</v>
      </c>
      <c r="C99" s="492" t="s">
        <v>274</v>
      </c>
      <c r="D99" s="492"/>
      <c r="E99" s="493" t="s">
        <v>274</v>
      </c>
      <c r="F99" s="338">
        <f t="shared" ref="F99:F102" si="28">SUM(G99:L99)</f>
        <v>0.13439945559714189</v>
      </c>
      <c r="G99" s="339">
        <f t="shared" si="27"/>
        <v>3.4025178632187819E-2</v>
      </c>
      <c r="H99" s="339">
        <f t="shared" si="27"/>
        <v>2.7220142905750255E-2</v>
      </c>
      <c r="I99" s="339">
        <f t="shared" si="27"/>
        <v>3.9469207213337867E-2</v>
      </c>
      <c r="J99" s="339">
        <f t="shared" si="27"/>
        <v>1.5311330384484519E-2</v>
      </c>
      <c r="K99" s="339">
        <f t="shared" si="27"/>
        <v>1.0888057162300102E-2</v>
      </c>
      <c r="L99" s="340">
        <f t="shared" si="27"/>
        <v>7.4855392990813199E-3</v>
      </c>
    </row>
    <row r="100" spans="1:12" s="320" customFormat="1" ht="12.75" hidden="1" customHeight="1" x14ac:dyDescent="0.2">
      <c r="A100" s="337">
        <v>4</v>
      </c>
      <c r="B100" s="488" t="s">
        <v>77</v>
      </c>
      <c r="C100" s="489"/>
      <c r="D100" s="489"/>
      <c r="E100" s="490"/>
      <c r="F100" s="341">
        <f t="shared" si="28"/>
        <v>0.14834977883633887</v>
      </c>
      <c r="G100" s="342">
        <f t="shared" si="27"/>
        <v>2.1776114324600204E-2</v>
      </c>
      <c r="H100" s="342">
        <f t="shared" si="27"/>
        <v>2.6539639333106498E-2</v>
      </c>
      <c r="I100" s="342">
        <f t="shared" si="27"/>
        <v>4.2191221503912898E-2</v>
      </c>
      <c r="J100" s="342">
        <f t="shared" si="27"/>
        <v>1.6332085743450152E-2</v>
      </c>
      <c r="K100" s="342">
        <f t="shared" si="27"/>
        <v>1.7693092888737667E-2</v>
      </c>
      <c r="L100" s="343">
        <f t="shared" si="27"/>
        <v>2.3817625042531473E-2</v>
      </c>
    </row>
    <row r="101" spans="1:12" s="320" customFormat="1" ht="12.75" hidden="1" customHeight="1" x14ac:dyDescent="0.2">
      <c r="A101" s="337">
        <v>5</v>
      </c>
      <c r="B101" s="488" t="s">
        <v>78</v>
      </c>
      <c r="C101" s="489"/>
      <c r="D101" s="489"/>
      <c r="E101" s="490"/>
      <c r="F101" s="341">
        <f t="shared" si="28"/>
        <v>0.27424293977543385</v>
      </c>
      <c r="G101" s="342">
        <f t="shared" si="27"/>
        <v>6.1245321537938074E-2</v>
      </c>
      <c r="H101" s="342">
        <f t="shared" si="27"/>
        <v>5.1037767948281729E-2</v>
      </c>
      <c r="I101" s="342">
        <f t="shared" si="27"/>
        <v>5.1037767948281729E-2</v>
      </c>
      <c r="J101" s="342">
        <f t="shared" si="27"/>
        <v>4.9676760802994213E-2</v>
      </c>
      <c r="K101" s="342">
        <f t="shared" si="27"/>
        <v>3.7427696495406601E-2</v>
      </c>
      <c r="L101" s="343">
        <f t="shared" si="27"/>
        <v>2.3817625042531473E-2</v>
      </c>
    </row>
    <row r="102" spans="1:12" s="320" customFormat="1" ht="12.75" hidden="1" customHeight="1" x14ac:dyDescent="0.2">
      <c r="A102" s="337">
        <v>6</v>
      </c>
      <c r="B102" s="488" t="s">
        <v>79</v>
      </c>
      <c r="C102" s="489"/>
      <c r="D102" s="489"/>
      <c r="E102" s="490"/>
      <c r="F102" s="341">
        <f t="shared" si="28"/>
        <v>2.1095610751956449E-2</v>
      </c>
      <c r="G102" s="342">
        <f t="shared" si="27"/>
        <v>3.2664171486900305E-3</v>
      </c>
      <c r="H102" s="342">
        <f t="shared" si="27"/>
        <v>3.8788703640694113E-3</v>
      </c>
      <c r="I102" s="342">
        <f t="shared" si="27"/>
        <v>4.2191221503912893E-3</v>
      </c>
      <c r="J102" s="342">
        <f t="shared" si="27"/>
        <v>3.7427696495406599E-3</v>
      </c>
      <c r="K102" s="342">
        <f t="shared" si="27"/>
        <v>3.3344675059544062E-3</v>
      </c>
      <c r="L102" s="343">
        <f t="shared" si="27"/>
        <v>2.6539639333106498E-3</v>
      </c>
    </row>
    <row r="103" spans="1:12" s="320" customFormat="1" ht="12.75" hidden="1" customHeight="1" x14ac:dyDescent="0.2">
      <c r="A103" s="337">
        <v>7</v>
      </c>
      <c r="B103" s="491" t="s">
        <v>337</v>
      </c>
      <c r="C103" s="492" t="s">
        <v>278</v>
      </c>
      <c r="D103" s="492"/>
      <c r="E103" s="493" t="s">
        <v>278</v>
      </c>
      <c r="F103" s="341">
        <f t="shared" ref="F103:L103" si="29">SUM(F98:F102)</f>
        <v>1</v>
      </c>
      <c r="G103" s="344">
        <f t="shared" si="29"/>
        <v>0.2359986389928547</v>
      </c>
      <c r="H103" s="344">
        <f t="shared" si="29"/>
        <v>0.21415447431099016</v>
      </c>
      <c r="I103" s="344">
        <f t="shared" si="29"/>
        <v>0.27301803334467506</v>
      </c>
      <c r="J103" s="344">
        <f t="shared" si="29"/>
        <v>0.1170466144947261</v>
      </c>
      <c r="K103" s="344">
        <f t="shared" si="29"/>
        <v>8.7036406941136443E-2</v>
      </c>
      <c r="L103" s="345">
        <f t="shared" si="29"/>
        <v>7.2745831915617551E-2</v>
      </c>
    </row>
    <row r="104" spans="1:12" s="320" customFormat="1" ht="12.75" hidden="1" customHeight="1" x14ac:dyDescent="0.2">
      <c r="A104" s="346" t="s">
        <v>80</v>
      </c>
      <c r="B104" s="485" t="s">
        <v>81</v>
      </c>
      <c r="C104" s="486"/>
      <c r="D104" s="486"/>
      <c r="E104" s="487"/>
      <c r="F104" s="347"/>
      <c r="G104" s="348"/>
      <c r="H104" s="348"/>
      <c r="I104" s="349"/>
      <c r="J104" s="349"/>
      <c r="K104" s="349"/>
      <c r="L104" s="350"/>
    </row>
    <row r="105" spans="1:12" s="320" customFormat="1" hidden="1" x14ac:dyDescent="0.2">
      <c r="A105" s="351">
        <v>1</v>
      </c>
      <c r="B105" s="479" t="s">
        <v>76</v>
      </c>
      <c r="C105" s="480"/>
      <c r="D105" s="480"/>
      <c r="E105" s="481"/>
      <c r="F105" s="341">
        <f t="shared" ref="F105:F106" si="30">SUM(G105:L105)</f>
        <v>0.65738758029978595</v>
      </c>
      <c r="G105" s="342">
        <f t="shared" ref="G105:L106" si="31">(D20+K20)/($J$22+$C$22)</f>
        <v>0.13383297644539616</v>
      </c>
      <c r="H105" s="342">
        <f t="shared" si="31"/>
        <v>0.11241970021413276</v>
      </c>
      <c r="I105" s="342">
        <f t="shared" si="31"/>
        <v>0.24625267665952891</v>
      </c>
      <c r="J105" s="342">
        <f t="shared" si="31"/>
        <v>8.5653104925053528E-2</v>
      </c>
      <c r="K105" s="342">
        <f t="shared" si="31"/>
        <v>4.8179871520342615E-2</v>
      </c>
      <c r="L105" s="343">
        <f t="shared" si="31"/>
        <v>3.1049250535331904E-2</v>
      </c>
    </row>
    <row r="106" spans="1:12" s="320" customFormat="1" hidden="1" x14ac:dyDescent="0.2">
      <c r="A106" s="351">
        <v>2</v>
      </c>
      <c r="B106" s="479" t="s">
        <v>77</v>
      </c>
      <c r="C106" s="480"/>
      <c r="D106" s="480"/>
      <c r="E106" s="481"/>
      <c r="F106" s="341">
        <f t="shared" si="30"/>
        <v>0.34261241970021417</v>
      </c>
      <c r="G106" s="342">
        <f t="shared" si="31"/>
        <v>6.1027837259100645E-2</v>
      </c>
      <c r="H106" s="342">
        <f t="shared" si="31"/>
        <v>4.068522483940043E-2</v>
      </c>
      <c r="I106" s="342">
        <f t="shared" si="31"/>
        <v>7.4946466809421838E-2</v>
      </c>
      <c r="J106" s="342">
        <f t="shared" si="31"/>
        <v>7.4946466809421838E-2</v>
      </c>
      <c r="K106" s="342">
        <f t="shared" si="31"/>
        <v>5.353319057815846E-2</v>
      </c>
      <c r="L106" s="343">
        <f t="shared" si="31"/>
        <v>3.7473233404710919E-2</v>
      </c>
    </row>
    <row r="107" spans="1:12" s="320" customFormat="1" hidden="1" x14ac:dyDescent="0.2">
      <c r="A107" s="351">
        <v>3</v>
      </c>
      <c r="B107" s="479" t="s">
        <v>82</v>
      </c>
      <c r="C107" s="480"/>
      <c r="D107" s="480"/>
      <c r="E107" s="481"/>
      <c r="F107" s="341">
        <f t="shared" ref="F107:L107" si="32">SUM(F105:F106)</f>
        <v>1</v>
      </c>
      <c r="G107" s="344">
        <f t="shared" ref="G107" si="33">SUM(G105:G106)</f>
        <v>0.19486081370449682</v>
      </c>
      <c r="H107" s="344">
        <f t="shared" si="32"/>
        <v>0.15310492505353318</v>
      </c>
      <c r="I107" s="352">
        <f t="shared" si="32"/>
        <v>0.32119914346895073</v>
      </c>
      <c r="J107" s="352">
        <f>SUM(J105:J106)</f>
        <v>0.16059957173447537</v>
      </c>
      <c r="K107" s="352">
        <f t="shared" si="32"/>
        <v>0.10171306209850108</v>
      </c>
      <c r="L107" s="353">
        <f t="shared" si="32"/>
        <v>6.8522483940042817E-2</v>
      </c>
    </row>
    <row r="108" spans="1:12" s="320" customFormat="1" hidden="1" x14ac:dyDescent="0.2">
      <c r="A108" s="346" t="s">
        <v>83</v>
      </c>
      <c r="B108" s="485" t="s">
        <v>264</v>
      </c>
      <c r="C108" s="486"/>
      <c r="D108" s="486"/>
      <c r="E108" s="487"/>
      <c r="F108" s="347"/>
      <c r="G108" s="348"/>
      <c r="H108" s="348"/>
      <c r="I108" s="349"/>
      <c r="J108" s="349"/>
      <c r="K108" s="349"/>
      <c r="L108" s="350"/>
    </row>
    <row r="109" spans="1:12" s="320" customFormat="1" hidden="1" x14ac:dyDescent="0.2">
      <c r="A109" s="351">
        <v>1</v>
      </c>
      <c r="B109" s="479" t="s">
        <v>76</v>
      </c>
      <c r="C109" s="480"/>
      <c r="D109" s="480"/>
      <c r="E109" s="481"/>
      <c r="F109" s="341">
        <f t="shared" ref="F109:F112" si="34">SUM(G109:L109)</f>
        <v>0.3006219765031099</v>
      </c>
      <c r="G109" s="354">
        <f t="shared" ref="G109:L112" si="35">(D24+K24)/($J$28+$C$28)</f>
        <v>6.2197650310988249E-2</v>
      </c>
      <c r="H109" s="354">
        <f t="shared" si="35"/>
        <v>6.9108500345542501E-2</v>
      </c>
      <c r="I109" s="354">
        <f t="shared" si="35"/>
        <v>7.6019350380096745E-2</v>
      </c>
      <c r="J109" s="354">
        <f t="shared" si="35"/>
        <v>3.8009675190048373E-2</v>
      </c>
      <c r="K109" s="354">
        <f t="shared" si="35"/>
        <v>3.1098825155494125E-2</v>
      </c>
      <c r="L109" s="355">
        <f t="shared" si="35"/>
        <v>2.4187975120939877E-2</v>
      </c>
    </row>
    <row r="110" spans="1:12" s="320" customFormat="1" hidden="1" x14ac:dyDescent="0.2">
      <c r="A110" s="351">
        <v>2</v>
      </c>
      <c r="B110" s="479" t="s">
        <v>195</v>
      </c>
      <c r="C110" s="480"/>
      <c r="D110" s="480"/>
      <c r="E110" s="481"/>
      <c r="F110" s="341">
        <f t="shared" si="34"/>
        <v>0.30407740152038704</v>
      </c>
      <c r="G110" s="354">
        <f t="shared" si="35"/>
        <v>7.2563925362819623E-2</v>
      </c>
      <c r="H110" s="354">
        <f t="shared" si="35"/>
        <v>4.8375950241879753E-2</v>
      </c>
      <c r="I110" s="354">
        <f t="shared" si="35"/>
        <v>7.9474775397373881E-2</v>
      </c>
      <c r="J110" s="354">
        <f t="shared" si="35"/>
        <v>4.8375950241879753E-2</v>
      </c>
      <c r="K110" s="354">
        <f t="shared" si="35"/>
        <v>3.455425017277125E-2</v>
      </c>
      <c r="L110" s="355">
        <f t="shared" si="35"/>
        <v>2.0732550103662751E-2</v>
      </c>
    </row>
    <row r="111" spans="1:12" s="320" customFormat="1" hidden="1" x14ac:dyDescent="0.2">
      <c r="A111" s="351">
        <v>3</v>
      </c>
      <c r="B111" s="479" t="s">
        <v>84</v>
      </c>
      <c r="C111" s="480"/>
      <c r="D111" s="480"/>
      <c r="E111" s="481"/>
      <c r="F111" s="341">
        <f t="shared" si="34"/>
        <v>0.35038009675190046</v>
      </c>
      <c r="G111" s="354">
        <f t="shared" si="35"/>
        <v>5.6668970283344854E-2</v>
      </c>
      <c r="H111" s="354">
        <f t="shared" si="35"/>
        <v>6.08154803040774E-2</v>
      </c>
      <c r="I111" s="354">
        <f t="shared" si="35"/>
        <v>6.9108500345542501E-2</v>
      </c>
      <c r="J111" s="354">
        <f t="shared" si="35"/>
        <v>3.5936420179682099E-2</v>
      </c>
      <c r="K111" s="354">
        <f t="shared" si="35"/>
        <v>6.2197650310988249E-2</v>
      </c>
      <c r="L111" s="355">
        <f t="shared" si="35"/>
        <v>6.5653075328265378E-2</v>
      </c>
    </row>
    <row r="112" spans="1:12" s="320" customFormat="1" hidden="1" x14ac:dyDescent="0.2">
      <c r="A112" s="351">
        <v>4</v>
      </c>
      <c r="B112" s="479" t="s">
        <v>85</v>
      </c>
      <c r="C112" s="480"/>
      <c r="D112" s="480"/>
      <c r="E112" s="481"/>
      <c r="F112" s="341">
        <f t="shared" si="34"/>
        <v>4.4920525224602631E-2</v>
      </c>
      <c r="G112" s="354">
        <f t="shared" si="35"/>
        <v>8.2930200414651004E-3</v>
      </c>
      <c r="H112" s="354">
        <f t="shared" si="35"/>
        <v>5.5286800276433999E-3</v>
      </c>
      <c r="I112" s="354">
        <f t="shared" si="35"/>
        <v>8.9841050449205248E-3</v>
      </c>
      <c r="J112" s="354">
        <f t="shared" si="35"/>
        <v>1.10573600552868E-2</v>
      </c>
      <c r="K112" s="354">
        <f t="shared" si="35"/>
        <v>6.2197650310988253E-3</v>
      </c>
      <c r="L112" s="355">
        <f t="shared" si="35"/>
        <v>4.8375950241879755E-3</v>
      </c>
    </row>
    <row r="113" spans="1:12" s="320" customFormat="1" ht="13.5" hidden="1" thickBot="1" x14ac:dyDescent="0.25">
      <c r="A113" s="356">
        <v>5</v>
      </c>
      <c r="B113" s="482" t="s">
        <v>86</v>
      </c>
      <c r="C113" s="483"/>
      <c r="D113" s="483"/>
      <c r="E113" s="484"/>
      <c r="F113" s="357">
        <f t="shared" ref="F113:L113" si="36">SUM(F109:F112)</f>
        <v>1</v>
      </c>
      <c r="G113" s="358">
        <f t="shared" ref="G113" si="37">SUM(G109:G112)</f>
        <v>0.19972356599861782</v>
      </c>
      <c r="H113" s="358">
        <f t="shared" si="36"/>
        <v>0.18382861091914304</v>
      </c>
      <c r="I113" s="359">
        <f t="shared" si="36"/>
        <v>0.23358673116793366</v>
      </c>
      <c r="J113" s="359">
        <f>SUM(J109:J112)</f>
        <v>0.13337940566689702</v>
      </c>
      <c r="K113" s="359">
        <f t="shared" si="36"/>
        <v>0.13407049067035245</v>
      </c>
      <c r="L113" s="36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B22"/>
  <sheetViews>
    <sheetView rightToLeft="1" workbookViewId="0">
      <selection activeCell="B13" sqref="B13"/>
    </sheetView>
  </sheetViews>
  <sheetFormatPr defaultRowHeight="12.75" x14ac:dyDescent="0.2"/>
  <cols>
    <col min="1" max="1" width="62.140625" customWidth="1"/>
    <col min="2" max="2" width="14" customWidth="1"/>
  </cols>
  <sheetData>
    <row r="1" spans="1:2" x14ac:dyDescent="0.2">
      <c r="A1" s="180" t="s">
        <v>244</v>
      </c>
    </row>
    <row r="3" spans="1:2" x14ac:dyDescent="0.2">
      <c r="A3" s="136" t="s">
        <v>196</v>
      </c>
      <c r="B3">
        <v>123456789</v>
      </c>
    </row>
    <row r="4" spans="1:2" x14ac:dyDescent="0.2">
      <c r="A4" t="s">
        <v>197</v>
      </c>
      <c r="B4">
        <v>520019688</v>
      </c>
    </row>
    <row r="5" spans="1:2" x14ac:dyDescent="0.2">
      <c r="A5" t="s">
        <v>198</v>
      </c>
      <c r="B5">
        <v>520022351</v>
      </c>
    </row>
    <row r="6" spans="1:2" x14ac:dyDescent="0.2">
      <c r="A6" t="s">
        <v>199</v>
      </c>
      <c r="B6">
        <v>520022963</v>
      </c>
    </row>
    <row r="7" spans="1:2" x14ac:dyDescent="0.2">
      <c r="A7" t="s">
        <v>200</v>
      </c>
      <c r="B7">
        <v>570007476</v>
      </c>
    </row>
    <row r="8" spans="1:2" x14ac:dyDescent="0.2">
      <c r="A8" t="s">
        <v>201</v>
      </c>
      <c r="B8">
        <v>570005850</v>
      </c>
    </row>
    <row r="9" spans="1:2" x14ac:dyDescent="0.2">
      <c r="A9" t="s">
        <v>202</v>
      </c>
      <c r="B9">
        <v>520020504</v>
      </c>
    </row>
    <row r="10" spans="1:2" x14ac:dyDescent="0.2">
      <c r="A10" t="s">
        <v>203</v>
      </c>
      <c r="B10">
        <v>520020447</v>
      </c>
    </row>
    <row r="11" spans="1:2" x14ac:dyDescent="0.2">
      <c r="A11" t="s">
        <v>204</v>
      </c>
      <c r="B11">
        <v>570009852</v>
      </c>
    </row>
    <row r="12" spans="1:2" x14ac:dyDescent="0.2">
      <c r="A12" t="s">
        <v>197</v>
      </c>
      <c r="B12">
        <v>520019686</v>
      </c>
    </row>
    <row r="13" spans="1:2" x14ac:dyDescent="0.2">
      <c r="A13" t="s">
        <v>205</v>
      </c>
      <c r="B13">
        <v>570007476</v>
      </c>
    </row>
    <row r="14" spans="1:2" x14ac:dyDescent="0.2">
      <c r="A14" s="376"/>
      <c r="B14" s="376"/>
    </row>
    <row r="15" spans="1:2" x14ac:dyDescent="0.2">
      <c r="A15" s="376"/>
      <c r="B15" s="376"/>
    </row>
    <row r="16" spans="1:2" x14ac:dyDescent="0.2">
      <c r="A16" s="376"/>
      <c r="B16" s="376"/>
    </row>
    <row r="17" spans="1:2" x14ac:dyDescent="0.2">
      <c r="A17" s="376"/>
      <c r="B17" s="376"/>
    </row>
    <row r="18" spans="1:2" x14ac:dyDescent="0.2">
      <c r="A18" s="376"/>
      <c r="B18" s="376"/>
    </row>
    <row r="19" spans="1:2" x14ac:dyDescent="0.2">
      <c r="A19" s="376"/>
      <c r="B19" s="376"/>
    </row>
    <row r="20" spans="1:2" x14ac:dyDescent="0.2">
      <c r="A20" s="376"/>
      <c r="B20" s="376"/>
    </row>
    <row r="21" spans="1:2" x14ac:dyDescent="0.2">
      <c r="A21" s="376"/>
      <c r="B21" s="376"/>
    </row>
    <row r="22" spans="1:2" x14ac:dyDescent="0.2">
      <c r="A22" s="376"/>
      <c r="B22" s="376"/>
    </row>
  </sheetData>
  <autoFilter ref="A3:I13" xr:uid="{20C5B11F-5B9F-4846-A4AF-72B3A75880F0}"/>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6" t="str">
        <f>הוראות!B18</f>
        <v>נספח א1 מספרי תביעות בביטוח כללי</v>
      </c>
    </row>
    <row r="2" spans="1:145" ht="20.25" x14ac:dyDescent="0.2">
      <c r="B2" s="182" t="str">
        <f>הוראות!B13</f>
        <v>נתיב קרן הפנסיה של פועלי ועובדי מפעלי משק ההסתדרות בע"מ</v>
      </c>
    </row>
    <row r="3" spans="1:145" ht="15.75" x14ac:dyDescent="0.25">
      <c r="B3" s="181" t="str">
        <f>CONCATENATE(הוראות!Z13,הוראות!F13)</f>
        <v>הנתונים ביחידות בודדות לשנת 2022</v>
      </c>
    </row>
    <row r="4" spans="1:145" ht="12.75" customHeight="1" x14ac:dyDescent="0.2">
      <c r="B4" s="180" t="s">
        <v>244</v>
      </c>
      <c r="C4" s="416" t="s">
        <v>26</v>
      </c>
      <c r="D4" s="417"/>
      <c r="E4" s="417"/>
      <c r="F4" s="417"/>
      <c r="G4" s="417"/>
      <c r="H4" s="417"/>
      <c r="I4" s="418"/>
      <c r="J4" s="423" t="s">
        <v>27</v>
      </c>
      <c r="K4" s="424"/>
      <c r="L4" s="424"/>
      <c r="M4" s="424"/>
      <c r="N4" s="424"/>
      <c r="O4" s="424"/>
      <c r="P4" s="424"/>
      <c r="Q4" s="424"/>
      <c r="R4" s="424"/>
      <c r="S4" s="424"/>
      <c r="T4" s="424"/>
      <c r="U4" s="424"/>
      <c r="V4" s="424"/>
      <c r="W4" s="425"/>
      <c r="X4" s="423" t="s">
        <v>345</v>
      </c>
      <c r="Y4" s="424"/>
      <c r="Z4" s="424"/>
      <c r="AA4" s="424"/>
      <c r="AB4" s="424"/>
      <c r="AC4" s="424"/>
      <c r="AD4" s="424"/>
      <c r="AE4" s="424"/>
      <c r="AF4" s="424"/>
      <c r="AG4" s="424"/>
      <c r="AH4" s="424"/>
      <c r="AI4" s="424"/>
      <c r="AJ4" s="424"/>
      <c r="AK4" s="425"/>
      <c r="AL4" s="423" t="s">
        <v>346</v>
      </c>
      <c r="AM4" s="424"/>
      <c r="AN4" s="424"/>
      <c r="AO4" s="424"/>
      <c r="AP4" s="424"/>
      <c r="AQ4" s="424"/>
      <c r="AR4" s="424"/>
      <c r="AS4" s="424"/>
      <c r="AT4" s="424"/>
      <c r="AU4" s="424"/>
      <c r="AV4" s="424"/>
      <c r="AW4" s="424"/>
      <c r="AX4" s="424"/>
      <c r="AY4" s="425"/>
    </row>
    <row r="5" spans="1:145" ht="12.75" customHeight="1" x14ac:dyDescent="0.2">
      <c r="B5" s="157"/>
      <c r="C5" s="419"/>
      <c r="D5" s="420"/>
      <c r="E5" s="421"/>
      <c r="F5" s="421"/>
      <c r="G5" s="421"/>
      <c r="H5" s="421"/>
      <c r="I5" s="422"/>
      <c r="J5" s="426" t="s">
        <v>28</v>
      </c>
      <c r="K5" s="427"/>
      <c r="L5" s="427"/>
      <c r="M5" s="427"/>
      <c r="N5" s="427"/>
      <c r="O5" s="427"/>
      <c r="P5" s="428"/>
      <c r="Q5" s="426" t="s">
        <v>29</v>
      </c>
      <c r="R5" s="427"/>
      <c r="S5" s="427"/>
      <c r="T5" s="427"/>
      <c r="U5" s="427"/>
      <c r="V5" s="427"/>
      <c r="W5" s="428"/>
      <c r="X5" s="426" t="s">
        <v>30</v>
      </c>
      <c r="Y5" s="414"/>
      <c r="Z5" s="414"/>
      <c r="AA5" s="414"/>
      <c r="AB5" s="414"/>
      <c r="AC5" s="414"/>
      <c r="AD5" s="415"/>
      <c r="AE5" s="426" t="s">
        <v>31</v>
      </c>
      <c r="AF5" s="414"/>
      <c r="AG5" s="414"/>
      <c r="AH5" s="414"/>
      <c r="AI5" s="414"/>
      <c r="AJ5" s="414"/>
      <c r="AK5" s="415"/>
      <c r="AL5" s="426" t="s">
        <v>30</v>
      </c>
      <c r="AM5" s="414"/>
      <c r="AN5" s="414"/>
      <c r="AO5" s="414"/>
      <c r="AP5" s="414"/>
      <c r="AQ5" s="414"/>
      <c r="AR5" s="415"/>
      <c r="AS5" s="426" t="s">
        <v>31</v>
      </c>
      <c r="AT5" s="414"/>
      <c r="AU5" s="414"/>
      <c r="AV5" s="414"/>
      <c r="AW5" s="414"/>
      <c r="AX5" s="414"/>
      <c r="AY5" s="415"/>
    </row>
    <row r="6" spans="1:145" ht="12.75" customHeight="1" x14ac:dyDescent="0.2">
      <c r="A6" s="157"/>
      <c r="B6" s="157"/>
      <c r="C6" s="397" t="s">
        <v>32</v>
      </c>
      <c r="D6" s="258"/>
      <c r="E6" s="399" t="s">
        <v>33</v>
      </c>
      <c r="F6" s="399"/>
      <c r="G6" s="399"/>
      <c r="H6" s="399"/>
      <c r="I6" s="400"/>
      <c r="J6" s="397" t="str">
        <f>C6</f>
        <v>סה"כ מספר תביעות</v>
      </c>
      <c r="K6" s="414" t="s">
        <v>33</v>
      </c>
      <c r="L6" s="414"/>
      <c r="M6" s="414"/>
      <c r="N6" s="414"/>
      <c r="O6" s="414"/>
      <c r="P6" s="415"/>
      <c r="Q6" s="397" t="str">
        <f>C6</f>
        <v>סה"כ מספר תביעות</v>
      </c>
      <c r="R6" s="414" t="s">
        <v>33</v>
      </c>
      <c r="S6" s="414"/>
      <c r="T6" s="414"/>
      <c r="U6" s="414"/>
      <c r="V6" s="414"/>
      <c r="W6" s="415"/>
      <c r="X6" s="397" t="str">
        <f>C6</f>
        <v>סה"כ מספר תביעות</v>
      </c>
      <c r="Y6" s="414" t="s">
        <v>33</v>
      </c>
      <c r="Z6" s="414"/>
      <c r="AA6" s="414"/>
      <c r="AB6" s="414"/>
      <c r="AC6" s="414"/>
      <c r="AD6" s="415"/>
      <c r="AE6" s="397" t="str">
        <f>J6</f>
        <v>סה"כ מספר תביעות</v>
      </c>
      <c r="AF6" s="414" t="s">
        <v>33</v>
      </c>
      <c r="AG6" s="414"/>
      <c r="AH6" s="414"/>
      <c r="AI6" s="414"/>
      <c r="AJ6" s="414"/>
      <c r="AK6" s="415"/>
      <c r="AL6" s="397" t="str">
        <f>Q6</f>
        <v>סה"כ מספר תביעות</v>
      </c>
      <c r="AM6" s="414" t="s">
        <v>33</v>
      </c>
      <c r="AN6" s="414"/>
      <c r="AO6" s="414"/>
      <c r="AP6" s="414"/>
      <c r="AQ6" s="414"/>
      <c r="AR6" s="415"/>
      <c r="AS6" s="397" t="str">
        <f>X6</f>
        <v>סה"כ מספר תביעות</v>
      </c>
      <c r="AT6" s="414" t="s">
        <v>33</v>
      </c>
      <c r="AU6" s="414"/>
      <c r="AV6" s="414"/>
      <c r="AW6" s="414"/>
      <c r="AX6" s="414"/>
      <c r="AY6" s="415"/>
    </row>
    <row r="7" spans="1:145" ht="25.5" customHeight="1" x14ac:dyDescent="0.2">
      <c r="A7" s="157"/>
      <c r="B7" s="395" t="s">
        <v>34</v>
      </c>
      <c r="C7" s="398"/>
      <c r="D7" s="238" t="s">
        <v>318</v>
      </c>
      <c r="E7" s="47" t="s">
        <v>319</v>
      </c>
      <c r="F7" s="47" t="s">
        <v>36</v>
      </c>
      <c r="G7" s="47" t="s">
        <v>37</v>
      </c>
      <c r="H7" s="47" t="s">
        <v>38</v>
      </c>
      <c r="I7" s="158" t="s">
        <v>39</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row>
    <row r="8" spans="1:145" ht="12.75" customHeight="1" x14ac:dyDescent="0.2">
      <c r="A8" s="157"/>
      <c r="B8" s="396"/>
      <c r="C8" s="245" t="s">
        <v>42</v>
      </c>
      <c r="D8" s="259" t="s">
        <v>43</v>
      </c>
      <c r="E8" s="240" t="s">
        <v>44</v>
      </c>
      <c r="F8" s="159" t="s">
        <v>45</v>
      </c>
      <c r="G8" s="159" t="s">
        <v>46</v>
      </c>
      <c r="H8" s="159" t="s">
        <v>47</v>
      </c>
      <c r="I8" s="160" t="s">
        <v>48</v>
      </c>
      <c r="J8" s="244" t="s">
        <v>49</v>
      </c>
      <c r="K8" s="115" t="s">
        <v>50</v>
      </c>
      <c r="L8" s="55" t="s">
        <v>51</v>
      </c>
      <c r="M8" s="55" t="s">
        <v>52</v>
      </c>
      <c r="N8" s="55" t="s">
        <v>53</v>
      </c>
      <c r="O8" s="59" t="s">
        <v>54</v>
      </c>
      <c r="P8" s="57" t="s">
        <v>55</v>
      </c>
      <c r="Q8" s="245" t="s">
        <v>56</v>
      </c>
      <c r="R8" s="115" t="s">
        <v>57</v>
      </c>
      <c r="S8" s="55" t="s">
        <v>58</v>
      </c>
      <c r="T8" s="55" t="s">
        <v>59</v>
      </c>
      <c r="U8" s="59" t="s">
        <v>60</v>
      </c>
      <c r="V8" s="57" t="s">
        <v>61</v>
      </c>
      <c r="W8" s="55" t="s">
        <v>62</v>
      </c>
      <c r="X8" s="245" t="s">
        <v>63</v>
      </c>
      <c r="Y8" s="115" t="s">
        <v>64</v>
      </c>
      <c r="Z8" s="55" t="s">
        <v>65</v>
      </c>
      <c r="AA8" s="59" t="s">
        <v>66</v>
      </c>
      <c r="AB8" s="57" t="s">
        <v>67</v>
      </c>
      <c r="AC8" s="55" t="s">
        <v>68</v>
      </c>
      <c r="AD8" s="55" t="s">
        <v>69</v>
      </c>
      <c r="AE8" s="245"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1" t="s">
        <v>72</v>
      </c>
      <c r="B9" s="162" t="s">
        <v>73</v>
      </c>
      <c r="C9" s="250"/>
      <c r="D9" s="254"/>
      <c r="E9" s="110"/>
      <c r="F9" s="111"/>
      <c r="G9" s="111"/>
      <c r="H9" s="111"/>
      <c r="I9" s="163"/>
      <c r="J9" s="250"/>
      <c r="K9" s="110"/>
      <c r="L9" s="111"/>
      <c r="M9" s="111"/>
      <c r="N9" s="111"/>
      <c r="O9" s="111"/>
      <c r="P9" s="163"/>
      <c r="Q9" s="250"/>
      <c r="R9" s="110"/>
      <c r="S9" s="111"/>
      <c r="T9" s="111"/>
      <c r="U9" s="111"/>
      <c r="V9" s="111"/>
      <c r="W9" s="163"/>
      <c r="X9" s="250"/>
      <c r="Y9" s="110"/>
      <c r="Z9" s="111"/>
      <c r="AA9" s="111"/>
      <c r="AB9" s="111"/>
      <c r="AC9" s="111"/>
      <c r="AD9" s="163"/>
      <c r="AE9" s="250"/>
      <c r="AF9" s="292"/>
      <c r="AG9" s="111"/>
      <c r="AH9" s="111"/>
      <c r="AI9" s="111"/>
      <c r="AJ9" s="111"/>
      <c r="AK9" s="163"/>
      <c r="AL9" s="250"/>
      <c r="AM9" s="110"/>
      <c r="AN9" s="111"/>
      <c r="AO9" s="111"/>
      <c r="AP9" s="111"/>
      <c r="AQ9" s="111"/>
      <c r="AR9" s="163"/>
      <c r="AS9" s="250"/>
      <c r="AT9" s="292"/>
      <c r="AU9" s="111"/>
      <c r="AV9" s="111"/>
      <c r="AW9" s="111"/>
      <c r="AX9" s="111"/>
      <c r="AY9" s="163"/>
    </row>
    <row r="10" spans="1:145" x14ac:dyDescent="0.2">
      <c r="A10" s="164">
        <v>1</v>
      </c>
      <c r="B10" s="165" t="s">
        <v>74</v>
      </c>
      <c r="C10" s="316"/>
      <c r="D10" s="242"/>
      <c r="E10" s="242"/>
      <c r="F10" s="175"/>
      <c r="G10" s="175"/>
      <c r="H10" s="175"/>
      <c r="I10" s="176"/>
      <c r="J10" s="316"/>
      <c r="K10" s="242"/>
      <c r="L10" s="242"/>
      <c r="M10" s="175"/>
      <c r="N10" s="175"/>
      <c r="O10" s="175"/>
      <c r="P10" s="176"/>
      <c r="Q10" s="316"/>
      <c r="R10" s="242"/>
      <c r="S10" s="242"/>
      <c r="T10" s="175"/>
      <c r="U10" s="175"/>
      <c r="V10" s="175"/>
      <c r="W10" s="176"/>
      <c r="X10" s="316"/>
      <c r="Y10" s="242"/>
      <c r="Z10" s="242"/>
      <c r="AA10" s="175"/>
      <c r="AB10" s="175"/>
      <c r="AC10" s="175"/>
      <c r="AD10" s="176"/>
      <c r="AE10" s="316"/>
      <c r="AF10" s="242"/>
      <c r="AG10" s="242"/>
      <c r="AH10" s="175"/>
      <c r="AI10" s="175"/>
      <c r="AJ10" s="175"/>
      <c r="AK10" s="176"/>
      <c r="AL10" s="316"/>
      <c r="AM10" s="242"/>
      <c r="AN10" s="242"/>
      <c r="AO10" s="175"/>
      <c r="AP10" s="175"/>
      <c r="AQ10" s="175"/>
      <c r="AR10" s="176"/>
      <c r="AS10" s="316"/>
      <c r="AT10" s="242"/>
      <c r="AU10" s="242"/>
      <c r="AV10" s="175"/>
      <c r="AW10" s="175"/>
      <c r="AX10" s="175"/>
      <c r="AY10" s="176"/>
    </row>
    <row r="11" spans="1:145" ht="12.75" customHeight="1" x14ac:dyDescent="0.2">
      <c r="A11" s="164">
        <f>A10+1</f>
        <v>2</v>
      </c>
      <c r="B11" s="165" t="s">
        <v>75</v>
      </c>
      <c r="C11" s="316"/>
      <c r="D11" s="242"/>
      <c r="E11" s="242"/>
      <c r="F11" s="175"/>
      <c r="G11" s="175"/>
      <c r="H11" s="175"/>
      <c r="I11" s="176"/>
      <c r="J11" s="316"/>
      <c r="K11" s="242"/>
      <c r="L11" s="242"/>
      <c r="M11" s="175"/>
      <c r="N11" s="175"/>
      <c r="O11" s="175"/>
      <c r="P11" s="176"/>
      <c r="Q11" s="316"/>
      <c r="R11" s="242"/>
      <c r="S11" s="242"/>
      <c r="T11" s="175"/>
      <c r="U11" s="175"/>
      <c r="V11" s="175"/>
      <c r="W11" s="176"/>
      <c r="X11" s="316"/>
      <c r="Y11" s="242"/>
      <c r="Z11" s="242"/>
      <c r="AA11" s="175"/>
      <c r="AB11" s="175"/>
      <c r="AC11" s="175"/>
      <c r="AD11" s="176"/>
      <c r="AE11" s="316"/>
      <c r="AF11" s="242"/>
      <c r="AG11" s="242"/>
      <c r="AH11" s="175"/>
      <c r="AI11" s="175"/>
      <c r="AJ11" s="175"/>
      <c r="AK11" s="176"/>
      <c r="AL11" s="316"/>
      <c r="AM11" s="242"/>
      <c r="AN11" s="242"/>
      <c r="AO11" s="175"/>
      <c r="AP11" s="175"/>
      <c r="AQ11" s="175"/>
      <c r="AR11" s="176"/>
      <c r="AS11" s="316"/>
      <c r="AT11" s="242"/>
      <c r="AU11" s="242"/>
      <c r="AV11" s="175"/>
      <c r="AW11" s="175"/>
      <c r="AX11" s="175"/>
      <c r="AY11" s="176"/>
    </row>
    <row r="12" spans="1:145" s="222" customFormat="1" ht="12.75" customHeight="1" x14ac:dyDescent="0.2">
      <c r="A12" s="164">
        <v>3</v>
      </c>
      <c r="B12" s="165" t="s">
        <v>314</v>
      </c>
      <c r="C12" s="248">
        <f>SUM(D12:I12)</f>
        <v>0</v>
      </c>
      <c r="D12" s="312"/>
      <c r="E12" s="312"/>
      <c r="F12" s="312"/>
      <c r="G12" s="312"/>
      <c r="H12" s="312"/>
      <c r="I12" s="312"/>
      <c r="J12" s="248">
        <f>SUM(K12:P12)</f>
        <v>0</v>
      </c>
      <c r="K12" s="312"/>
      <c r="L12" s="312"/>
      <c r="M12" s="312"/>
      <c r="N12" s="312"/>
      <c r="O12" s="312"/>
      <c r="P12" s="312"/>
      <c r="Q12" s="248">
        <f>SUM(R12:W12)</f>
        <v>0</v>
      </c>
      <c r="R12" s="312"/>
      <c r="S12" s="312"/>
      <c r="T12" s="312"/>
      <c r="U12" s="312"/>
      <c r="V12" s="312"/>
      <c r="W12" s="312"/>
      <c r="X12" s="248">
        <f>SUM(Y12:AD12)</f>
        <v>0</v>
      </c>
      <c r="Y12" s="312"/>
      <c r="Z12" s="312"/>
      <c r="AA12" s="312"/>
      <c r="AB12" s="312"/>
      <c r="AC12" s="312"/>
      <c r="AD12" s="312"/>
      <c r="AE12" s="248">
        <f>SUM(AF12:AK12)</f>
        <v>0</v>
      </c>
      <c r="AF12" s="312"/>
      <c r="AG12" s="312"/>
      <c r="AH12" s="312"/>
      <c r="AI12" s="312"/>
      <c r="AJ12" s="312"/>
      <c r="AK12" s="312"/>
      <c r="AL12" s="248">
        <f>SUM(AM12:AR12)</f>
        <v>0</v>
      </c>
      <c r="AM12" s="312"/>
      <c r="AN12" s="312"/>
      <c r="AO12" s="312"/>
      <c r="AP12" s="312"/>
      <c r="AQ12" s="312"/>
      <c r="AR12" s="312"/>
      <c r="AS12" s="248">
        <f>SUM(AT12:AY12)</f>
        <v>0</v>
      </c>
      <c r="AT12" s="312"/>
      <c r="AU12" s="312"/>
      <c r="AV12" s="312"/>
      <c r="AW12" s="312"/>
      <c r="AX12" s="312"/>
      <c r="AY12" s="312"/>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2" customFormat="1" x14ac:dyDescent="0.2">
      <c r="A13" s="164" t="s">
        <v>338</v>
      </c>
      <c r="B13" s="165" t="s">
        <v>315</v>
      </c>
      <c r="C13" s="248">
        <f>SUM(D13:I13)</f>
        <v>0</v>
      </c>
      <c r="D13" s="312"/>
      <c r="E13" s="312"/>
      <c r="F13" s="312"/>
      <c r="G13" s="312"/>
      <c r="H13" s="312"/>
      <c r="I13" s="312"/>
      <c r="J13" s="248">
        <f>SUM(K13:P13)</f>
        <v>0</v>
      </c>
      <c r="K13" s="312"/>
      <c r="L13" s="312"/>
      <c r="M13" s="312"/>
      <c r="N13" s="312"/>
      <c r="O13" s="312"/>
      <c r="P13" s="312"/>
      <c r="Q13" s="248">
        <f>SUM(R13:W13)</f>
        <v>0</v>
      </c>
      <c r="R13" s="312"/>
      <c r="S13" s="312"/>
      <c r="T13" s="312"/>
      <c r="U13" s="312"/>
      <c r="V13" s="312"/>
      <c r="W13" s="312"/>
      <c r="X13" s="248">
        <f>SUM(Y13:AD13)</f>
        <v>0</v>
      </c>
      <c r="Y13" s="312"/>
      <c r="Z13" s="312"/>
      <c r="AA13" s="312"/>
      <c r="AB13" s="312"/>
      <c r="AC13" s="312"/>
      <c r="AD13" s="312"/>
      <c r="AE13" s="248">
        <f>SUM(AF13:AK13)</f>
        <v>0</v>
      </c>
      <c r="AF13" s="312"/>
      <c r="AG13" s="312"/>
      <c r="AH13" s="312"/>
      <c r="AI13" s="312"/>
      <c r="AJ13" s="312"/>
      <c r="AK13" s="312"/>
      <c r="AL13" s="248">
        <f>SUM(AM13:AR13)</f>
        <v>0</v>
      </c>
      <c r="AM13" s="312"/>
      <c r="AN13" s="312"/>
      <c r="AO13" s="312"/>
      <c r="AP13" s="312"/>
      <c r="AQ13" s="312"/>
      <c r="AR13" s="312"/>
      <c r="AS13" s="248">
        <f>SUM(AT13:AY13)</f>
        <v>0</v>
      </c>
      <c r="AT13" s="312"/>
      <c r="AU13" s="312"/>
      <c r="AV13" s="312"/>
      <c r="AW13" s="312"/>
      <c r="AX13" s="312"/>
      <c r="AY13" s="312"/>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4">
        <v>4</v>
      </c>
      <c r="B14" s="165" t="s">
        <v>77</v>
      </c>
      <c r="C14" s="248">
        <f>SUM(D14:I14)</f>
        <v>0</v>
      </c>
      <c r="D14" s="312"/>
      <c r="E14" s="312"/>
      <c r="F14" s="312"/>
      <c r="G14" s="312"/>
      <c r="H14" s="312"/>
      <c r="I14" s="312"/>
      <c r="J14" s="248">
        <f>SUM(K14:P14)</f>
        <v>0</v>
      </c>
      <c r="K14" s="312"/>
      <c r="L14" s="312"/>
      <c r="M14" s="312"/>
      <c r="N14" s="312"/>
      <c r="O14" s="312"/>
      <c r="P14" s="312"/>
      <c r="Q14" s="248">
        <f>SUM(R14:W14)</f>
        <v>0</v>
      </c>
      <c r="R14" s="312"/>
      <c r="S14" s="312"/>
      <c r="T14" s="312"/>
      <c r="U14" s="312"/>
      <c r="V14" s="312"/>
      <c r="W14" s="312"/>
      <c r="X14" s="248">
        <f>SUM(Y14:AD14)</f>
        <v>0</v>
      </c>
      <c r="Y14" s="312"/>
      <c r="Z14" s="312"/>
      <c r="AA14" s="312"/>
      <c r="AB14" s="312"/>
      <c r="AC14" s="312"/>
      <c r="AD14" s="312"/>
      <c r="AE14" s="248">
        <f>SUM(AF14:AK14)</f>
        <v>0</v>
      </c>
      <c r="AF14" s="312"/>
      <c r="AG14" s="312"/>
      <c r="AH14" s="312"/>
      <c r="AI14" s="312"/>
      <c r="AJ14" s="312"/>
      <c r="AK14" s="312"/>
      <c r="AL14" s="248">
        <f>SUM(AM14:AR14)</f>
        <v>0</v>
      </c>
      <c r="AM14" s="312"/>
      <c r="AN14" s="312"/>
      <c r="AO14" s="312"/>
      <c r="AP14" s="312"/>
      <c r="AQ14" s="312"/>
      <c r="AR14" s="312"/>
      <c r="AS14" s="248">
        <f>SUM(AT14:AY14)</f>
        <v>0</v>
      </c>
      <c r="AT14" s="312"/>
      <c r="AU14" s="312"/>
      <c r="AV14" s="312"/>
      <c r="AW14" s="312"/>
      <c r="AX14" s="312"/>
      <c r="AY14" s="312"/>
    </row>
    <row r="15" spans="1:145" x14ac:dyDescent="0.2">
      <c r="A15" s="164">
        <v>5</v>
      </c>
      <c r="B15" s="165" t="s">
        <v>78</v>
      </c>
      <c r="C15" s="248">
        <f>SUM(D15:I15)</f>
        <v>0</v>
      </c>
      <c r="D15" s="312"/>
      <c r="E15" s="312"/>
      <c r="F15" s="312"/>
      <c r="G15" s="312"/>
      <c r="H15" s="312"/>
      <c r="I15" s="312"/>
      <c r="J15" s="248">
        <f>SUM(K15:P15)</f>
        <v>0</v>
      </c>
      <c r="K15" s="312"/>
      <c r="L15" s="312"/>
      <c r="M15" s="312"/>
      <c r="N15" s="312"/>
      <c r="O15" s="312"/>
      <c r="P15" s="312"/>
      <c r="Q15" s="248">
        <f>SUM(R15:W15)</f>
        <v>0</v>
      </c>
      <c r="R15" s="312"/>
      <c r="S15" s="312"/>
      <c r="T15" s="312"/>
      <c r="U15" s="312"/>
      <c r="V15" s="312"/>
      <c r="W15" s="312"/>
      <c r="X15" s="248">
        <f>SUM(Y15:AD15)</f>
        <v>0</v>
      </c>
      <c r="Y15" s="312"/>
      <c r="Z15" s="312"/>
      <c r="AA15" s="312"/>
      <c r="AB15" s="312"/>
      <c r="AC15" s="312"/>
      <c r="AD15" s="312"/>
      <c r="AE15" s="248">
        <f>SUM(AF15:AK15)</f>
        <v>0</v>
      </c>
      <c r="AF15" s="312"/>
      <c r="AG15" s="312"/>
      <c r="AH15" s="312"/>
      <c r="AI15" s="312"/>
      <c r="AJ15" s="312"/>
      <c r="AK15" s="312"/>
      <c r="AL15" s="248">
        <f>SUM(AM15:AR15)</f>
        <v>0</v>
      </c>
      <c r="AM15" s="312"/>
      <c r="AN15" s="312"/>
      <c r="AO15" s="312"/>
      <c r="AP15" s="312"/>
      <c r="AQ15" s="312"/>
      <c r="AR15" s="312"/>
      <c r="AS15" s="248">
        <f>SUM(AT15:AY15)</f>
        <v>0</v>
      </c>
      <c r="AT15" s="312"/>
      <c r="AU15" s="312"/>
      <c r="AV15" s="312"/>
      <c r="AW15" s="312"/>
      <c r="AX15" s="312"/>
      <c r="AY15" s="312"/>
    </row>
    <row r="16" spans="1:145" x14ac:dyDescent="0.2">
      <c r="A16" s="164">
        <v>6</v>
      </c>
      <c r="B16" s="165" t="s">
        <v>79</v>
      </c>
      <c r="C16" s="248">
        <f>SUM(D16:I16)</f>
        <v>0</v>
      </c>
      <c r="D16" s="312"/>
      <c r="E16" s="312"/>
      <c r="F16" s="312"/>
      <c r="G16" s="312"/>
      <c r="H16" s="312"/>
      <c r="I16" s="312"/>
      <c r="J16" s="248">
        <f>SUM(K16:P16)</f>
        <v>0</v>
      </c>
      <c r="K16" s="312"/>
      <c r="L16" s="312"/>
      <c r="M16" s="312"/>
      <c r="N16" s="312"/>
      <c r="O16" s="312"/>
      <c r="P16" s="312"/>
      <c r="Q16" s="248">
        <f>SUM(R16:W16)</f>
        <v>0</v>
      </c>
      <c r="R16" s="312"/>
      <c r="S16" s="312"/>
      <c r="T16" s="312"/>
      <c r="U16" s="312"/>
      <c r="V16" s="312"/>
      <c r="W16" s="312"/>
      <c r="X16" s="248">
        <f>SUM(Y16:AD16)</f>
        <v>0</v>
      </c>
      <c r="Y16" s="312"/>
      <c r="Z16" s="312"/>
      <c r="AA16" s="312"/>
      <c r="AB16" s="312"/>
      <c r="AC16" s="312"/>
      <c r="AD16" s="312"/>
      <c r="AE16" s="248">
        <f>SUM(AF16:AK16)</f>
        <v>0</v>
      </c>
      <c r="AF16" s="312"/>
      <c r="AG16" s="312"/>
      <c r="AH16" s="312"/>
      <c r="AI16" s="312"/>
      <c r="AJ16" s="312"/>
      <c r="AK16" s="312"/>
      <c r="AL16" s="248">
        <f>SUM(AM16:AR16)</f>
        <v>0</v>
      </c>
      <c r="AM16" s="312"/>
      <c r="AN16" s="312"/>
      <c r="AO16" s="312"/>
      <c r="AP16" s="312"/>
      <c r="AQ16" s="312"/>
      <c r="AR16" s="312"/>
      <c r="AS16" s="248">
        <f>SUM(AT16:AY16)</f>
        <v>0</v>
      </c>
      <c r="AT16" s="312"/>
      <c r="AU16" s="312"/>
      <c r="AV16" s="312"/>
      <c r="AW16" s="312"/>
      <c r="AX16" s="312"/>
      <c r="AY16" s="312"/>
    </row>
    <row r="17" spans="1:51" x14ac:dyDescent="0.2">
      <c r="A17" s="164">
        <v>7</v>
      </c>
      <c r="B17" s="165" t="s">
        <v>337</v>
      </c>
      <c r="C17" s="248">
        <f t="shared" ref="C17:AK17" si="0">SUM(C12:C16)</f>
        <v>0</v>
      </c>
      <c r="D17" s="33">
        <f t="shared" si="0"/>
        <v>0</v>
      </c>
      <c r="E17" s="33">
        <f t="shared" si="0"/>
        <v>0</v>
      </c>
      <c r="F17" s="29">
        <f t="shared" si="0"/>
        <v>0</v>
      </c>
      <c r="G17" s="29">
        <f t="shared" si="0"/>
        <v>0</v>
      </c>
      <c r="H17" s="29">
        <f t="shared" si="0"/>
        <v>0</v>
      </c>
      <c r="I17" s="29">
        <f t="shared" si="0"/>
        <v>0</v>
      </c>
      <c r="J17" s="248">
        <f t="shared" si="0"/>
        <v>0</v>
      </c>
      <c r="K17" s="33">
        <f t="shared" si="0"/>
        <v>0</v>
      </c>
      <c r="L17" s="33">
        <f t="shared" si="0"/>
        <v>0</v>
      </c>
      <c r="M17" s="29">
        <f t="shared" si="0"/>
        <v>0</v>
      </c>
      <c r="N17" s="29">
        <f t="shared" si="0"/>
        <v>0</v>
      </c>
      <c r="O17" s="29">
        <f t="shared" si="0"/>
        <v>0</v>
      </c>
      <c r="P17" s="29">
        <f t="shared" si="0"/>
        <v>0</v>
      </c>
      <c r="Q17" s="248">
        <f t="shared" si="0"/>
        <v>0</v>
      </c>
      <c r="R17" s="33">
        <f t="shared" si="0"/>
        <v>0</v>
      </c>
      <c r="S17" s="33">
        <f t="shared" si="0"/>
        <v>0</v>
      </c>
      <c r="T17" s="29">
        <f t="shared" si="0"/>
        <v>0</v>
      </c>
      <c r="U17" s="29">
        <f t="shared" si="0"/>
        <v>0</v>
      </c>
      <c r="V17" s="29">
        <f t="shared" si="0"/>
        <v>0</v>
      </c>
      <c r="W17" s="29">
        <f t="shared" si="0"/>
        <v>0</v>
      </c>
      <c r="X17" s="248">
        <f t="shared" si="0"/>
        <v>0</v>
      </c>
      <c r="Y17" s="33">
        <f t="shared" si="0"/>
        <v>0</v>
      </c>
      <c r="Z17" s="33">
        <f t="shared" si="0"/>
        <v>0</v>
      </c>
      <c r="AA17" s="29">
        <f t="shared" si="0"/>
        <v>0</v>
      </c>
      <c r="AB17" s="29">
        <f t="shared" si="0"/>
        <v>0</v>
      </c>
      <c r="AC17" s="29">
        <f t="shared" si="0"/>
        <v>0</v>
      </c>
      <c r="AD17" s="29">
        <f t="shared" si="0"/>
        <v>0</v>
      </c>
      <c r="AE17" s="248">
        <f t="shared" si="0"/>
        <v>0</v>
      </c>
      <c r="AF17" s="33">
        <f t="shared" si="0"/>
        <v>0</v>
      </c>
      <c r="AG17" s="33">
        <f t="shared" si="0"/>
        <v>0</v>
      </c>
      <c r="AH17" s="29">
        <f t="shared" si="0"/>
        <v>0</v>
      </c>
      <c r="AI17" s="29">
        <f t="shared" si="0"/>
        <v>0</v>
      </c>
      <c r="AJ17" s="29">
        <f t="shared" si="0"/>
        <v>0</v>
      </c>
      <c r="AK17" s="29">
        <f t="shared" si="0"/>
        <v>0</v>
      </c>
      <c r="AL17" s="248">
        <f t="shared" ref="AL17:AY17" si="1">SUM(AL12:AL16)</f>
        <v>0</v>
      </c>
      <c r="AM17" s="33">
        <f t="shared" si="1"/>
        <v>0</v>
      </c>
      <c r="AN17" s="33">
        <f t="shared" si="1"/>
        <v>0</v>
      </c>
      <c r="AO17" s="29">
        <f t="shared" si="1"/>
        <v>0</v>
      </c>
      <c r="AP17" s="29">
        <f t="shared" si="1"/>
        <v>0</v>
      </c>
      <c r="AQ17" s="29">
        <f t="shared" si="1"/>
        <v>0</v>
      </c>
      <c r="AR17" s="29">
        <f t="shared" si="1"/>
        <v>0</v>
      </c>
      <c r="AS17" s="248">
        <f t="shared" si="1"/>
        <v>0</v>
      </c>
      <c r="AT17" s="33">
        <f t="shared" si="1"/>
        <v>0</v>
      </c>
      <c r="AU17" s="33">
        <f t="shared" si="1"/>
        <v>0</v>
      </c>
      <c r="AV17" s="29">
        <f t="shared" si="1"/>
        <v>0</v>
      </c>
      <c r="AW17" s="29">
        <f t="shared" si="1"/>
        <v>0</v>
      </c>
      <c r="AX17" s="29">
        <f t="shared" si="1"/>
        <v>0</v>
      </c>
      <c r="AY17" s="29">
        <f t="shared" si="1"/>
        <v>0</v>
      </c>
    </row>
    <row r="18" spans="1:51" x14ac:dyDescent="0.2">
      <c r="A18" s="164">
        <v>8</v>
      </c>
      <c r="B18" s="165" t="s">
        <v>340</v>
      </c>
      <c r="C18" s="248">
        <f>IF(C10+C11-C17=0,0,C10+C11-C17)</f>
        <v>0</v>
      </c>
      <c r="D18" s="175"/>
      <c r="E18" s="242"/>
      <c r="F18" s="175"/>
      <c r="G18" s="175"/>
      <c r="H18" s="175"/>
      <c r="I18" s="176"/>
      <c r="J18" s="248">
        <f>IF(J10+J11-J17=0,0,J10+J11-J17)</f>
        <v>0</v>
      </c>
      <c r="K18" s="175"/>
      <c r="L18" s="242"/>
      <c r="M18" s="175"/>
      <c r="N18" s="175"/>
      <c r="O18" s="175"/>
      <c r="P18" s="176"/>
      <c r="Q18" s="248">
        <f>IF(Q10+Q11-Q17=0,0,Q10+Q11-Q17)</f>
        <v>0</v>
      </c>
      <c r="R18" s="175"/>
      <c r="S18" s="242"/>
      <c r="T18" s="175"/>
      <c r="U18" s="175"/>
      <c r="V18" s="175"/>
      <c r="W18" s="176"/>
      <c r="X18" s="248">
        <f>IF(X10+X11-X17=0,0,X10+X11-X17)</f>
        <v>0</v>
      </c>
      <c r="Y18" s="175"/>
      <c r="Z18" s="242"/>
      <c r="AA18" s="175"/>
      <c r="AB18" s="175"/>
      <c r="AC18" s="175"/>
      <c r="AD18" s="176"/>
      <c r="AE18" s="248">
        <f>IF(AE10+AE11-AE17=0,0,AE10+AE11-AE17)</f>
        <v>0</v>
      </c>
      <c r="AF18" s="175"/>
      <c r="AG18" s="242"/>
      <c r="AH18" s="175"/>
      <c r="AI18" s="175"/>
      <c r="AJ18" s="175"/>
      <c r="AK18" s="176"/>
      <c r="AL18" s="248">
        <f>IF(AL10+AL11-AL17=0,0,AL10+AL11-AL17)</f>
        <v>0</v>
      </c>
      <c r="AM18" s="175"/>
      <c r="AN18" s="242"/>
      <c r="AO18" s="175"/>
      <c r="AP18" s="175"/>
      <c r="AQ18" s="175"/>
      <c r="AR18" s="176"/>
      <c r="AS18" s="248">
        <f>IF(AS10+AS11-AS17=0,0,AS10+AS11-AS17)</f>
        <v>0</v>
      </c>
      <c r="AT18" s="175"/>
      <c r="AU18" s="242"/>
      <c r="AV18" s="175"/>
      <c r="AW18" s="175"/>
      <c r="AX18" s="175"/>
      <c r="AY18" s="176"/>
    </row>
    <row r="19" spans="1:51" x14ac:dyDescent="0.2">
      <c r="A19" s="166" t="s">
        <v>80</v>
      </c>
      <c r="B19" s="167" t="s">
        <v>81</v>
      </c>
      <c r="C19" s="247"/>
      <c r="D19" s="175"/>
      <c r="E19" s="242"/>
      <c r="F19" s="175"/>
      <c r="G19" s="175"/>
      <c r="H19" s="175"/>
      <c r="I19" s="176"/>
      <c r="J19" s="247"/>
      <c r="K19" s="175"/>
      <c r="L19" s="242"/>
      <c r="M19" s="175"/>
      <c r="N19" s="175"/>
      <c r="O19" s="175"/>
      <c r="P19" s="176"/>
      <c r="Q19" s="247"/>
      <c r="R19" s="175"/>
      <c r="S19" s="242"/>
      <c r="T19" s="175"/>
      <c r="U19" s="175"/>
      <c r="V19" s="175"/>
      <c r="W19" s="176"/>
      <c r="X19" s="247"/>
      <c r="Y19" s="175"/>
      <c r="Z19" s="242"/>
      <c r="AA19" s="175"/>
      <c r="AB19" s="175"/>
      <c r="AC19" s="175"/>
      <c r="AD19" s="176"/>
      <c r="AE19" s="247"/>
      <c r="AF19" s="175"/>
      <c r="AG19" s="242"/>
      <c r="AH19" s="175"/>
      <c r="AI19" s="175"/>
      <c r="AJ19" s="175"/>
      <c r="AK19" s="176"/>
      <c r="AL19" s="247"/>
      <c r="AM19" s="175"/>
      <c r="AN19" s="242"/>
      <c r="AO19" s="175"/>
      <c r="AP19" s="175"/>
      <c r="AQ19" s="175"/>
      <c r="AR19" s="176"/>
      <c r="AS19" s="247"/>
      <c r="AT19" s="175"/>
      <c r="AU19" s="242"/>
      <c r="AV19" s="175"/>
      <c r="AW19" s="175"/>
      <c r="AX19" s="175"/>
      <c r="AY19" s="176"/>
    </row>
    <row r="20" spans="1:51"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row>
    <row r="21" spans="1:51"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row>
    <row r="22" spans="1:51" ht="12.75" customHeight="1" x14ac:dyDescent="0.2">
      <c r="A22" s="164">
        <v>3</v>
      </c>
      <c r="B22" s="168" t="s">
        <v>82</v>
      </c>
      <c r="C22" s="248">
        <f t="shared" ref="C22:AJ22" si="2">SUM(C20:C21)</f>
        <v>0</v>
      </c>
      <c r="D22" s="33">
        <f t="shared" si="2"/>
        <v>0</v>
      </c>
      <c r="E22" s="33">
        <f t="shared" si="2"/>
        <v>0</v>
      </c>
      <c r="F22" s="29">
        <f t="shared" si="2"/>
        <v>0</v>
      </c>
      <c r="G22" s="29">
        <f t="shared" si="2"/>
        <v>0</v>
      </c>
      <c r="H22" s="29">
        <f t="shared" si="2"/>
        <v>0</v>
      </c>
      <c r="I22" s="29">
        <f t="shared" si="2"/>
        <v>0</v>
      </c>
      <c r="J22" s="248">
        <f t="shared" si="2"/>
        <v>0</v>
      </c>
      <c r="K22" s="33">
        <f t="shared" si="2"/>
        <v>0</v>
      </c>
      <c r="L22" s="29">
        <f t="shared" si="2"/>
        <v>0</v>
      </c>
      <c r="M22" s="29">
        <f t="shared" si="2"/>
        <v>0</v>
      </c>
      <c r="N22" s="29">
        <f t="shared" si="2"/>
        <v>0</v>
      </c>
      <c r="O22" s="29">
        <f t="shared" si="2"/>
        <v>0</v>
      </c>
      <c r="P22" s="29">
        <f t="shared" si="2"/>
        <v>0</v>
      </c>
      <c r="Q22" s="248">
        <f t="shared" si="2"/>
        <v>0</v>
      </c>
      <c r="R22" s="33">
        <f t="shared" si="2"/>
        <v>0</v>
      </c>
      <c r="S22" s="29">
        <f t="shared" si="2"/>
        <v>0</v>
      </c>
      <c r="T22" s="29">
        <f t="shared" si="2"/>
        <v>0</v>
      </c>
      <c r="U22" s="29">
        <f t="shared" si="2"/>
        <v>0</v>
      </c>
      <c r="V22" s="29">
        <f t="shared" si="2"/>
        <v>0</v>
      </c>
      <c r="W22" s="29">
        <f t="shared" si="2"/>
        <v>0</v>
      </c>
      <c r="X22" s="248">
        <f t="shared" si="2"/>
        <v>0</v>
      </c>
      <c r="Y22" s="33">
        <f t="shared" si="2"/>
        <v>0</v>
      </c>
      <c r="Z22" s="29">
        <f t="shared" si="2"/>
        <v>0</v>
      </c>
      <c r="AA22" s="29">
        <f t="shared" si="2"/>
        <v>0</v>
      </c>
      <c r="AB22" s="29">
        <f t="shared" si="2"/>
        <v>0</v>
      </c>
      <c r="AC22" s="29">
        <f t="shared" si="2"/>
        <v>0</v>
      </c>
      <c r="AD22" s="29">
        <f t="shared" si="2"/>
        <v>0</v>
      </c>
      <c r="AE22" s="248">
        <f t="shared" si="2"/>
        <v>0</v>
      </c>
      <c r="AF22" s="314">
        <f t="shared" si="2"/>
        <v>0</v>
      </c>
      <c r="AG22" s="29">
        <f t="shared" si="2"/>
        <v>0</v>
      </c>
      <c r="AH22" s="29">
        <f t="shared" si="2"/>
        <v>0</v>
      </c>
      <c r="AI22" s="29">
        <f t="shared" si="2"/>
        <v>0</v>
      </c>
      <c r="AJ22" s="29">
        <f t="shared" si="2"/>
        <v>0</v>
      </c>
      <c r="AK22" s="315">
        <f t="shared" ref="AK22:AX22" si="3">SUM(AK20:AK21)</f>
        <v>0</v>
      </c>
      <c r="AL22" s="248">
        <f t="shared" si="3"/>
        <v>0</v>
      </c>
      <c r="AM22" s="33">
        <f t="shared" si="3"/>
        <v>0</v>
      </c>
      <c r="AN22" s="29">
        <f t="shared" si="3"/>
        <v>0</v>
      </c>
      <c r="AO22" s="29">
        <f t="shared" si="3"/>
        <v>0</v>
      </c>
      <c r="AP22" s="29">
        <f t="shared" si="3"/>
        <v>0</v>
      </c>
      <c r="AQ22" s="29">
        <f t="shared" si="3"/>
        <v>0</v>
      </c>
      <c r="AR22" s="29">
        <f t="shared" si="3"/>
        <v>0</v>
      </c>
      <c r="AS22" s="248">
        <f t="shared" si="3"/>
        <v>0</v>
      </c>
      <c r="AT22" s="314">
        <f t="shared" si="3"/>
        <v>0</v>
      </c>
      <c r="AU22" s="29">
        <f t="shared" si="3"/>
        <v>0</v>
      </c>
      <c r="AV22" s="29">
        <f t="shared" si="3"/>
        <v>0</v>
      </c>
      <c r="AW22" s="29">
        <f t="shared" si="3"/>
        <v>0</v>
      </c>
      <c r="AX22" s="29">
        <f t="shared" si="3"/>
        <v>0</v>
      </c>
      <c r="AY22" s="315">
        <f t="shared" ref="AY22" si="4">SUM(AY20:AY21)</f>
        <v>0</v>
      </c>
    </row>
    <row r="23" spans="1:51" ht="12.75" customHeight="1" x14ac:dyDescent="0.2">
      <c r="A23" s="166" t="s">
        <v>83</v>
      </c>
      <c r="B23" s="167" t="s">
        <v>264</v>
      </c>
      <c r="C23" s="247"/>
      <c r="D23" s="175"/>
      <c r="E23" s="242"/>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c r="AL23" s="247"/>
      <c r="AM23" s="242"/>
      <c r="AN23" s="175"/>
      <c r="AO23" s="175"/>
      <c r="AP23" s="175"/>
      <c r="AQ23" s="175"/>
      <c r="AR23" s="176"/>
      <c r="AS23" s="247"/>
      <c r="AT23" s="177"/>
      <c r="AU23" s="175"/>
      <c r="AV23" s="175"/>
      <c r="AW23" s="175"/>
      <c r="AX23" s="175"/>
      <c r="AY23" s="176"/>
    </row>
    <row r="24" spans="1:51"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row>
    <row r="25" spans="1:51"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row>
    <row r="26" spans="1:51" x14ac:dyDescent="0.2">
      <c r="A26" s="164">
        <v>3</v>
      </c>
      <c r="B26" s="165"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row>
    <row r="27" spans="1:51" x14ac:dyDescent="0.2">
      <c r="A27" s="164">
        <v>4</v>
      </c>
      <c r="B27" s="165"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row>
    <row r="28" spans="1:51" x14ac:dyDescent="0.2">
      <c r="A28" s="169">
        <f>A27+1</f>
        <v>5</v>
      </c>
      <c r="B28" s="170" t="s">
        <v>86</v>
      </c>
      <c r="C28" s="249">
        <f t="shared" ref="C28:AK28" si="5">SUM(C24:C27)</f>
        <v>0</v>
      </c>
      <c r="D28" s="243">
        <f t="shared" si="5"/>
        <v>0</v>
      </c>
      <c r="E28" s="243">
        <f t="shared" si="5"/>
        <v>0</v>
      </c>
      <c r="F28" s="36">
        <f t="shared" si="5"/>
        <v>0</v>
      </c>
      <c r="G28" s="36">
        <f t="shared" si="5"/>
        <v>0</v>
      </c>
      <c r="H28" s="36">
        <f t="shared" si="5"/>
        <v>0</v>
      </c>
      <c r="I28" s="36">
        <f t="shared" si="5"/>
        <v>0</v>
      </c>
      <c r="J28" s="249">
        <f t="shared" si="5"/>
        <v>0</v>
      </c>
      <c r="K28" s="243">
        <f t="shared" si="5"/>
        <v>0</v>
      </c>
      <c r="L28" s="36">
        <f t="shared" si="5"/>
        <v>0</v>
      </c>
      <c r="M28" s="36">
        <f t="shared" si="5"/>
        <v>0</v>
      </c>
      <c r="N28" s="36">
        <f t="shared" si="5"/>
        <v>0</v>
      </c>
      <c r="O28" s="36">
        <f t="shared" si="5"/>
        <v>0</v>
      </c>
      <c r="P28" s="36">
        <f t="shared" si="5"/>
        <v>0</v>
      </c>
      <c r="Q28" s="249">
        <f t="shared" si="5"/>
        <v>0</v>
      </c>
      <c r="R28" s="243">
        <f t="shared" si="5"/>
        <v>0</v>
      </c>
      <c r="S28" s="36">
        <f t="shared" si="5"/>
        <v>0</v>
      </c>
      <c r="T28" s="36">
        <f t="shared" si="5"/>
        <v>0</v>
      </c>
      <c r="U28" s="36">
        <f t="shared" si="5"/>
        <v>0</v>
      </c>
      <c r="V28" s="36">
        <f t="shared" si="5"/>
        <v>0</v>
      </c>
      <c r="W28" s="36">
        <f t="shared" si="5"/>
        <v>0</v>
      </c>
      <c r="X28" s="249">
        <f t="shared" si="5"/>
        <v>0</v>
      </c>
      <c r="Y28" s="243">
        <f t="shared" si="5"/>
        <v>0</v>
      </c>
      <c r="Z28" s="36">
        <f t="shared" si="5"/>
        <v>0</v>
      </c>
      <c r="AA28" s="36">
        <f t="shared" si="5"/>
        <v>0</v>
      </c>
      <c r="AB28" s="36">
        <f t="shared" si="5"/>
        <v>0</v>
      </c>
      <c r="AC28" s="36">
        <f t="shared" si="5"/>
        <v>0</v>
      </c>
      <c r="AD28" s="36">
        <f t="shared" si="5"/>
        <v>0</v>
      </c>
      <c r="AE28" s="249">
        <f t="shared" si="5"/>
        <v>0</v>
      </c>
      <c r="AF28" s="35">
        <f t="shared" si="5"/>
        <v>0</v>
      </c>
      <c r="AG28" s="36">
        <f t="shared" si="5"/>
        <v>0</v>
      </c>
      <c r="AH28" s="36">
        <f t="shared" si="5"/>
        <v>0</v>
      </c>
      <c r="AI28" s="36">
        <f t="shared" si="5"/>
        <v>0</v>
      </c>
      <c r="AJ28" s="36">
        <f t="shared" si="5"/>
        <v>0</v>
      </c>
      <c r="AK28" s="38">
        <f t="shared" si="5"/>
        <v>0</v>
      </c>
      <c r="AL28" s="249">
        <f t="shared" ref="AL28:AY28" si="6">SUM(AL24:AL27)</f>
        <v>0</v>
      </c>
      <c r="AM28" s="243">
        <f t="shared" si="6"/>
        <v>0</v>
      </c>
      <c r="AN28" s="36">
        <f t="shared" si="6"/>
        <v>0</v>
      </c>
      <c r="AO28" s="36">
        <f t="shared" si="6"/>
        <v>0</v>
      </c>
      <c r="AP28" s="36">
        <f t="shared" si="6"/>
        <v>0</v>
      </c>
      <c r="AQ28" s="36">
        <f t="shared" si="6"/>
        <v>0</v>
      </c>
      <c r="AR28" s="36">
        <f t="shared" si="6"/>
        <v>0</v>
      </c>
      <c r="AS28" s="249">
        <f t="shared" si="6"/>
        <v>0</v>
      </c>
      <c r="AT28" s="35">
        <f t="shared" si="6"/>
        <v>0</v>
      </c>
      <c r="AU28" s="36">
        <f t="shared" si="6"/>
        <v>0</v>
      </c>
      <c r="AV28" s="36">
        <f t="shared" si="6"/>
        <v>0</v>
      </c>
      <c r="AW28" s="36">
        <f t="shared" si="6"/>
        <v>0</v>
      </c>
      <c r="AX28" s="36">
        <f t="shared" si="6"/>
        <v>0</v>
      </c>
      <c r="AY28" s="38">
        <f t="shared" si="6"/>
        <v>0</v>
      </c>
    </row>
    <row r="30" spans="1:51" x14ac:dyDescent="0.2">
      <c r="E30" s="171"/>
      <c r="F30" s="171"/>
      <c r="G30" s="171"/>
      <c r="H30" s="171"/>
      <c r="I30" s="171"/>
      <c r="J30" s="171"/>
      <c r="K30" s="171"/>
      <c r="L30" s="171"/>
      <c r="P30" s="171"/>
      <c r="W30" s="171"/>
      <c r="AD30" s="171"/>
    </row>
    <row r="31" spans="1:51" hidden="1" x14ac:dyDescent="0.2">
      <c r="B31" s="401" t="s">
        <v>179</v>
      </c>
      <c r="C31" s="404" t="s">
        <v>26</v>
      </c>
      <c r="D31" s="405"/>
      <c r="E31" s="405"/>
      <c r="F31" s="405"/>
      <c r="G31" s="405"/>
      <c r="H31" s="405"/>
      <c r="I31" s="406"/>
      <c r="J31" s="410" t="s">
        <v>27</v>
      </c>
      <c r="K31" s="411"/>
      <c r="L31" s="412"/>
      <c r="M31" s="412"/>
      <c r="N31" s="412"/>
      <c r="O31" s="412"/>
      <c r="P31" s="412"/>
      <c r="Q31" s="412"/>
      <c r="R31" s="412"/>
      <c r="S31" s="412"/>
      <c r="T31" s="412"/>
      <c r="U31" s="412"/>
      <c r="V31" s="412"/>
      <c r="W31" s="413"/>
      <c r="X31" s="388" t="s">
        <v>317</v>
      </c>
      <c r="Y31" s="389"/>
      <c r="Z31" s="389"/>
      <c r="AA31" s="389"/>
      <c r="AB31" s="389"/>
      <c r="AC31" s="389"/>
      <c r="AD31" s="389"/>
      <c r="AE31" s="389"/>
      <c r="AF31" s="389"/>
      <c r="AG31" s="389"/>
      <c r="AH31" s="389"/>
      <c r="AI31" s="389"/>
      <c r="AJ31" s="389"/>
      <c r="AK31" s="390"/>
    </row>
    <row r="32" spans="1:51" ht="12.75" hidden="1" customHeight="1" x14ac:dyDescent="0.2">
      <c r="A32" s="184"/>
      <c r="B32" s="402"/>
      <c r="C32" s="407"/>
      <c r="D32" s="408"/>
      <c r="E32" s="408"/>
      <c r="F32" s="408"/>
      <c r="G32" s="408"/>
      <c r="H32" s="408"/>
      <c r="I32" s="409"/>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77"/>
      <c r="AM32" s="277"/>
      <c r="AN32" s="277"/>
      <c r="AO32" s="277"/>
      <c r="AP32" s="171"/>
    </row>
    <row r="33" spans="1:44" ht="25.5" hidden="1" customHeight="1" x14ac:dyDescent="0.2">
      <c r="A33" s="184"/>
      <c r="B33" s="402"/>
      <c r="C33" s="185" t="s">
        <v>182</v>
      </c>
      <c r="D33" s="47" t="s">
        <v>318</v>
      </c>
      <c r="E33" s="47" t="s">
        <v>319</v>
      </c>
      <c r="F33" s="47" t="s">
        <v>36</v>
      </c>
      <c r="G33" s="47" t="s">
        <v>37</v>
      </c>
      <c r="H33" s="47" t="s">
        <v>38</v>
      </c>
      <c r="I33" s="186" t="s">
        <v>39</v>
      </c>
      <c r="J33" s="187" t="s">
        <v>182</v>
      </c>
      <c r="K33" s="47" t="s">
        <v>311</v>
      </c>
      <c r="L33" s="47" t="s">
        <v>312</v>
      </c>
      <c r="M33" s="47" t="s">
        <v>222</v>
      </c>
      <c r="N33" s="47" t="s">
        <v>223</v>
      </c>
      <c r="O33" s="47" t="s">
        <v>224</v>
      </c>
      <c r="P33" s="158" t="s">
        <v>41</v>
      </c>
      <c r="Q33" s="188" t="s">
        <v>182</v>
      </c>
      <c r="R33" s="47" t="s">
        <v>311</v>
      </c>
      <c r="S33" s="47" t="s">
        <v>312</v>
      </c>
      <c r="T33" s="47" t="s">
        <v>222</v>
      </c>
      <c r="U33" s="47" t="s">
        <v>223</v>
      </c>
      <c r="V33" s="47" t="s">
        <v>224</v>
      </c>
      <c r="W33" s="158" t="s">
        <v>41</v>
      </c>
      <c r="X33" s="187" t="s">
        <v>182</v>
      </c>
      <c r="Y33" s="47" t="s">
        <v>311</v>
      </c>
      <c r="Z33" s="47" t="s">
        <v>312</v>
      </c>
      <c r="AA33" s="47" t="s">
        <v>222</v>
      </c>
      <c r="AB33" s="47" t="s">
        <v>223</v>
      </c>
      <c r="AC33" s="47" t="s">
        <v>224</v>
      </c>
      <c r="AD33" s="158" t="s">
        <v>41</v>
      </c>
      <c r="AE33" s="188" t="s">
        <v>182</v>
      </c>
      <c r="AF33" s="47" t="s">
        <v>311</v>
      </c>
      <c r="AG33" s="47" t="s">
        <v>312</v>
      </c>
      <c r="AH33" s="47" t="s">
        <v>222</v>
      </c>
      <c r="AI33" s="47" t="s">
        <v>223</v>
      </c>
      <c r="AJ33" s="47" t="s">
        <v>224</v>
      </c>
      <c r="AK33" s="189" t="s">
        <v>41</v>
      </c>
      <c r="AL33" s="277"/>
      <c r="AM33" s="277"/>
      <c r="AN33" s="277"/>
      <c r="AO33" s="277"/>
      <c r="AP33" s="171"/>
    </row>
    <row r="34" spans="1:44" ht="13.5" hidden="1" thickBot="1" x14ac:dyDescent="0.25">
      <c r="A34" s="190"/>
      <c r="B34" s="403"/>
      <c r="C34" s="191" t="s">
        <v>42</v>
      </c>
      <c r="D34" s="192" t="s">
        <v>43</v>
      </c>
      <c r="E34" s="192" t="s">
        <v>44</v>
      </c>
      <c r="F34" s="193" t="s">
        <v>45</v>
      </c>
      <c r="G34" s="193" t="s">
        <v>46</v>
      </c>
      <c r="H34" s="193" t="s">
        <v>47</v>
      </c>
      <c r="I34" s="194" t="s">
        <v>48</v>
      </c>
      <c r="J34" s="191" t="s">
        <v>49</v>
      </c>
      <c r="K34" s="193" t="s">
        <v>50</v>
      </c>
      <c r="L34" s="192" t="s">
        <v>51</v>
      </c>
      <c r="M34" s="193" t="s">
        <v>52</v>
      </c>
      <c r="N34" s="193" t="s">
        <v>53</v>
      </c>
      <c r="O34" s="193" t="s">
        <v>54</v>
      </c>
      <c r="P34" s="195" t="s">
        <v>55</v>
      </c>
      <c r="Q34" s="196" t="s">
        <v>56</v>
      </c>
      <c r="R34" s="193" t="s">
        <v>57</v>
      </c>
      <c r="S34" s="192" t="s">
        <v>58</v>
      </c>
      <c r="T34" s="193" t="s">
        <v>59</v>
      </c>
      <c r="U34" s="193" t="s">
        <v>60</v>
      </c>
      <c r="V34" s="193" t="s">
        <v>61</v>
      </c>
      <c r="W34" s="194" t="s">
        <v>62</v>
      </c>
      <c r="X34" s="191" t="s">
        <v>63</v>
      </c>
      <c r="Y34" s="193" t="s">
        <v>64</v>
      </c>
      <c r="Z34" s="192" t="s">
        <v>65</v>
      </c>
      <c r="AA34" s="193" t="s">
        <v>66</v>
      </c>
      <c r="AB34" s="193" t="s">
        <v>67</v>
      </c>
      <c r="AC34" s="193" t="s">
        <v>68</v>
      </c>
      <c r="AD34" s="194" t="s">
        <v>69</v>
      </c>
      <c r="AE34" s="367" t="s">
        <v>70</v>
      </c>
      <c r="AF34" s="368" t="s">
        <v>71</v>
      </c>
      <c r="AG34" s="369" t="s">
        <v>98</v>
      </c>
      <c r="AH34" s="368" t="s">
        <v>99</v>
      </c>
      <c r="AI34" s="368" t="s">
        <v>100</v>
      </c>
      <c r="AJ34" s="368" t="s">
        <v>101</v>
      </c>
      <c r="AK34" s="370" t="s">
        <v>102</v>
      </c>
      <c r="AL34" s="277"/>
      <c r="AM34" s="277"/>
      <c r="AN34" s="277"/>
      <c r="AO34" s="277"/>
      <c r="AP34" s="290"/>
      <c r="AQ34" s="291"/>
      <c r="AR34" s="157"/>
    </row>
    <row r="35" spans="1:44" hidden="1" x14ac:dyDescent="0.2">
      <c r="A35" s="198" t="s">
        <v>72</v>
      </c>
      <c r="B35" s="199" t="s">
        <v>73</v>
      </c>
      <c r="C35" s="71"/>
      <c r="D35" s="239"/>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1"/>
      <c r="AF35" s="372"/>
      <c r="AG35" s="373"/>
      <c r="AH35" s="372"/>
      <c r="AI35" s="372"/>
      <c r="AJ35" s="372"/>
      <c r="AK35" s="108"/>
      <c r="AL35" s="364"/>
      <c r="AM35" s="364"/>
      <c r="AN35" s="364"/>
      <c r="AO35" s="364"/>
      <c r="AP35" s="171"/>
    </row>
    <row r="36" spans="1:44" hidden="1" x14ac:dyDescent="0.2">
      <c r="A36" s="200">
        <v>3</v>
      </c>
      <c r="B36" s="366" t="s">
        <v>316</v>
      </c>
      <c r="C36" s="232">
        <f>SUM(D36:I36)</f>
        <v>0</v>
      </c>
      <c r="D36" s="233">
        <f>IF('כללי א1'!D12=0,0,'כללי א1'!D12/'כללי א1'!$C$17)</f>
        <v>0</v>
      </c>
      <c r="E36" s="233">
        <f>IF('כללי א1'!E12=0,0,'כללי א1'!E12/'כללי א1'!$C$17)</f>
        <v>0</v>
      </c>
      <c r="F36" s="233">
        <f>IF('כללי א1'!F12=0,0,'כללי א1'!F12/'כללי א1'!$C$17)</f>
        <v>0</v>
      </c>
      <c r="G36" s="233">
        <f>IF('כללי א1'!G12=0,0,'כללי א1'!G12/'כללי א1'!$C$17)</f>
        <v>0</v>
      </c>
      <c r="H36" s="233">
        <f>IF('כללי א1'!H12=0,0,'כללי א1'!H12/'כללי א1'!$C$17)</f>
        <v>0</v>
      </c>
      <c r="I36" s="233">
        <f>IF('כללי א1'!I12=0,0,'כללי א1'!I12/'כללי א1'!$C$17)</f>
        <v>0</v>
      </c>
      <c r="J36" s="232">
        <f>SUM(K36:P36)</f>
        <v>0</v>
      </c>
      <c r="K36" s="233">
        <f>IF('כללי א1'!K12=0,0,'כללי א1'!K12/'כללי א1'!$C$17)</f>
        <v>0</v>
      </c>
      <c r="L36" s="233">
        <f>IF('כללי א1'!L12=0,0,'כללי א1'!L12/'כללי א1'!$C$17)</f>
        <v>0</v>
      </c>
      <c r="M36" s="233">
        <f>IF('כללי א1'!M12=0,0,'כללי א1'!M12/'כללי א1'!$C$17)</f>
        <v>0</v>
      </c>
      <c r="N36" s="233">
        <f>IF('כללי א1'!N12=0,0,'כללי א1'!N12/'כללי א1'!$C$17)</f>
        <v>0</v>
      </c>
      <c r="O36" s="233">
        <f>IF('כללי א1'!O12=0,0,'כללי א1'!O12/'כללי א1'!$C$17)</f>
        <v>0</v>
      </c>
      <c r="P36" s="233">
        <f>IF('כללי א1'!P12=0,0,'כללי א1'!P12/'כללי א1'!$C$17)</f>
        <v>0</v>
      </c>
      <c r="Q36" s="232">
        <f>SUM(R36:W36)</f>
        <v>0</v>
      </c>
      <c r="R36" s="233">
        <f>IF('כללי א1'!R12=0,0,'כללי א1'!R12/'כללי א1'!$C$17)</f>
        <v>0</v>
      </c>
      <c r="S36" s="233">
        <f>IF('כללי א1'!S12=0,0,'כללי א1'!S12/'כללי א1'!$C$17)</f>
        <v>0</v>
      </c>
      <c r="T36" s="233">
        <f>IF('כללי א1'!T12=0,0,'כללי א1'!T12/'כללי א1'!$C$17)</f>
        <v>0</v>
      </c>
      <c r="U36" s="233">
        <f>IF('כללי א1'!U12=0,0,'כללי א1'!U12/'כללי א1'!$C$17)</f>
        <v>0</v>
      </c>
      <c r="V36" s="233">
        <f>IF('כללי א1'!V12=0,0,'כללי א1'!V12/'כללי א1'!$C$17)</f>
        <v>0</v>
      </c>
      <c r="W36" s="233">
        <f>IF('כללי א1'!W12=0,0,'כללי א1'!W12/'כללי א1'!$C$17)</f>
        <v>0</v>
      </c>
      <c r="X36" s="232">
        <f>SUM(Y36:AD36)</f>
        <v>0</v>
      </c>
      <c r="Y36" s="233">
        <f>IF('כללי א1'!Y12=0,0,'כללי א1'!Y12/'כללי א1'!$C$17)</f>
        <v>0</v>
      </c>
      <c r="Z36" s="233">
        <f>IF('כללי א1'!Z12=0,0,'כללי א1'!Z12/'כללי א1'!$C$17)</f>
        <v>0</v>
      </c>
      <c r="AA36" s="233">
        <f>IF('כללי א1'!AA12=0,0,'כללי א1'!AA12/'כללי א1'!$C$17)</f>
        <v>0</v>
      </c>
      <c r="AB36" s="233">
        <f>IF('כללי א1'!AB12=0,0,'כללי א1'!AB12/'כללי א1'!$C$17)</f>
        <v>0</v>
      </c>
      <c r="AC36" s="233">
        <f>IF('כללי א1'!AC12=0,0,'כללי א1'!AC12/'כללי א1'!$C$17)</f>
        <v>0</v>
      </c>
      <c r="AD36" s="233">
        <f>IF('כללי א1'!AD12=0,0,'כללי א1'!AD12/'כללי א1'!$C$17)</f>
        <v>0</v>
      </c>
      <c r="AE36" s="232">
        <f>SUM(AF36:AK36)</f>
        <v>0</v>
      </c>
      <c r="AF36" s="233">
        <f>IF('כללי א1'!AF12=0,0,'כללי א1'!AF12/'כללי א1'!$C$17)</f>
        <v>0</v>
      </c>
      <c r="AG36" s="233">
        <f>IF('כללי א1'!AG12=0,0,'כללי א1'!AG12/'כללי א1'!$C$17)</f>
        <v>0</v>
      </c>
      <c r="AH36" s="233">
        <f>IF('כללי א1'!AH12=0,0,'כללי א1'!AH12/'כללי א1'!$C$17)</f>
        <v>0</v>
      </c>
      <c r="AI36" s="233">
        <f>IF('כללי א1'!AI12=0,0,'כללי א1'!AI12/'כללי א1'!$C$17)</f>
        <v>0</v>
      </c>
      <c r="AJ36" s="233">
        <f>IF('כללי א1'!AJ12=0,0,'כללי א1'!AJ12/'כללי א1'!$C$17)</f>
        <v>0</v>
      </c>
      <c r="AK36" s="237">
        <f>IF('כללי א1'!AK12=0,0,'כללי א1'!AK12/'כללי א1'!$C$17)</f>
        <v>0</v>
      </c>
      <c r="AL36" s="364"/>
      <c r="AM36" s="364"/>
      <c r="AN36" s="364"/>
      <c r="AO36" s="364"/>
      <c r="AP36" s="171"/>
    </row>
    <row r="37" spans="1:44" hidden="1" x14ac:dyDescent="0.2">
      <c r="A37" s="298" t="s">
        <v>338</v>
      </c>
      <c r="B37" s="366" t="s">
        <v>315</v>
      </c>
      <c r="C37" s="232">
        <f>SUM(D37:I37)</f>
        <v>0</v>
      </c>
      <c r="D37" s="233">
        <f>IF('כללי א1'!D13=0,0,'כללי א1'!D13/'כללי א1'!$C$17)</f>
        <v>0</v>
      </c>
      <c r="E37" s="233">
        <f>IF('כללי א1'!E13=0,0,'כללי א1'!E13/'כללי א1'!$C$17)</f>
        <v>0</v>
      </c>
      <c r="F37" s="233">
        <f>IF('כללי א1'!F13=0,0,'כללי א1'!F13/'כללי א1'!$C$17)</f>
        <v>0</v>
      </c>
      <c r="G37" s="233">
        <f>IF('כללי א1'!G13=0,0,'כללי א1'!G13/'כללי א1'!$C$17)</f>
        <v>0</v>
      </c>
      <c r="H37" s="233">
        <f>IF('כללי א1'!H13=0,0,'כללי א1'!H13/'כללי א1'!$C$17)</f>
        <v>0</v>
      </c>
      <c r="I37" s="233">
        <f>IF('כללי א1'!I13=0,0,'כללי א1'!I13/'כללי א1'!$C$17)</f>
        <v>0</v>
      </c>
      <c r="J37" s="232">
        <f>SUM(K37:P37)</f>
        <v>0</v>
      </c>
      <c r="K37" s="233">
        <f>IF('כללי א1'!K13=0,0,'כללי א1'!K13/'כללי א1'!$C$17)</f>
        <v>0</v>
      </c>
      <c r="L37" s="233">
        <f>IF('כללי א1'!L13=0,0,'כללי א1'!L13/'כללי א1'!$C$17)</f>
        <v>0</v>
      </c>
      <c r="M37" s="233">
        <f>IF('כללי א1'!M13=0,0,'כללי א1'!M13/'כללי א1'!$C$17)</f>
        <v>0</v>
      </c>
      <c r="N37" s="233">
        <f>IF('כללי א1'!N13=0,0,'כללי א1'!N13/'כללי א1'!$C$17)</f>
        <v>0</v>
      </c>
      <c r="O37" s="233">
        <f>IF('כללי א1'!O13=0,0,'כללי א1'!O13/'כללי א1'!$C$17)</f>
        <v>0</v>
      </c>
      <c r="P37" s="233">
        <f>IF('כללי א1'!P13=0,0,'כללי א1'!P13/'כללי א1'!$C$17)</f>
        <v>0</v>
      </c>
      <c r="Q37" s="232">
        <f>SUM(R37:W37)</f>
        <v>0</v>
      </c>
      <c r="R37" s="233">
        <f>IF('כללי א1'!R13=0,0,'כללי א1'!R13/'כללי א1'!$C$17)</f>
        <v>0</v>
      </c>
      <c r="S37" s="233">
        <f>IF('כללי א1'!S13=0,0,'כללי א1'!S13/'כללי א1'!$C$17)</f>
        <v>0</v>
      </c>
      <c r="T37" s="233">
        <f>IF('כללי א1'!T13=0,0,'כללי א1'!T13/'כללי א1'!$C$17)</f>
        <v>0</v>
      </c>
      <c r="U37" s="233">
        <f>IF('כללי א1'!U13=0,0,'כללי א1'!U13/'כללי א1'!$C$17)</f>
        <v>0</v>
      </c>
      <c r="V37" s="233">
        <f>IF('כללי א1'!V13=0,0,'כללי א1'!V13/'כללי א1'!$C$17)</f>
        <v>0</v>
      </c>
      <c r="W37" s="233">
        <f>IF('כללי א1'!W13=0,0,'כללי א1'!W13/'כללי א1'!$C$17)</f>
        <v>0</v>
      </c>
      <c r="X37" s="232">
        <f>SUM(Y37:AD37)</f>
        <v>0</v>
      </c>
      <c r="Y37" s="233">
        <f>IF('כללי א1'!Y13=0,0,'כללי א1'!Y13/'כללי א1'!$C$17)</f>
        <v>0</v>
      </c>
      <c r="Z37" s="233">
        <f>IF('כללי א1'!Z13=0,0,'כללי א1'!Z13/'כללי א1'!$C$17)</f>
        <v>0</v>
      </c>
      <c r="AA37" s="233">
        <f>IF('כללי א1'!AA13=0,0,'כללי א1'!AA13/'כללי א1'!$C$17)</f>
        <v>0</v>
      </c>
      <c r="AB37" s="233">
        <f>IF('כללי א1'!AB13=0,0,'כללי א1'!AB13/'כללי א1'!$C$17)</f>
        <v>0</v>
      </c>
      <c r="AC37" s="233">
        <f>IF('כללי א1'!AC13=0,0,'כללי א1'!AC13/'כללי א1'!$C$17)</f>
        <v>0</v>
      </c>
      <c r="AD37" s="233">
        <f>IF('כללי א1'!AD13=0,0,'כללי א1'!AD13/'כללי א1'!$C$17)</f>
        <v>0</v>
      </c>
      <c r="AE37" s="232">
        <f>SUM(AF37:AK37)</f>
        <v>0</v>
      </c>
      <c r="AF37" s="233">
        <f>IF('כללי א1'!AF13=0,0,'כללי א1'!AF13/'כללי א1'!$C$17)</f>
        <v>0</v>
      </c>
      <c r="AG37" s="233">
        <f>IF('כללי א1'!AG13=0,0,'כללי א1'!AG13/'כללי א1'!$C$17)</f>
        <v>0</v>
      </c>
      <c r="AH37" s="233">
        <f>IF('כללי א1'!AH13=0,0,'כללי א1'!AH13/'כללי א1'!$C$17)</f>
        <v>0</v>
      </c>
      <c r="AI37" s="233">
        <f>IF('כללי א1'!AI13=0,0,'כללי א1'!AI13/'כללי א1'!$C$17)</f>
        <v>0</v>
      </c>
      <c r="AJ37" s="233">
        <f>IF('כללי א1'!AJ13=0,0,'כללי א1'!AJ13/'כללי א1'!$C$17)</f>
        <v>0</v>
      </c>
      <c r="AK37" s="237">
        <f>IF('כללי א1'!AK13=0,0,'כללי א1'!AK13/'כללי א1'!$C$17)</f>
        <v>0</v>
      </c>
      <c r="AL37" s="364"/>
      <c r="AM37" s="364"/>
      <c r="AN37" s="364"/>
      <c r="AO37" s="364"/>
      <c r="AP37" s="171"/>
    </row>
    <row r="38" spans="1:44" hidden="1" x14ac:dyDescent="0.2">
      <c r="A38" s="200">
        <v>4</v>
      </c>
      <c r="B38" s="201"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4"/>
      <c r="AM38" s="364"/>
      <c r="AN38" s="364"/>
      <c r="AO38" s="364"/>
      <c r="AP38" s="171"/>
    </row>
    <row r="39" spans="1:44" hidden="1" x14ac:dyDescent="0.2">
      <c r="A39" s="200">
        <v>5</v>
      </c>
      <c r="B39" s="365"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4"/>
      <c r="AM39" s="364"/>
      <c r="AN39" s="364"/>
      <c r="AO39" s="364"/>
      <c r="AP39" s="171"/>
    </row>
    <row r="40" spans="1:44" hidden="1" x14ac:dyDescent="0.2">
      <c r="A40" s="200">
        <v>6</v>
      </c>
      <c r="B40" s="365"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4"/>
      <c r="AM40" s="364"/>
      <c r="AN40" s="364"/>
      <c r="AO40" s="364"/>
      <c r="AP40" s="171"/>
    </row>
    <row r="41" spans="1:44" hidden="1" x14ac:dyDescent="0.2">
      <c r="A41" s="200">
        <v>7</v>
      </c>
      <c r="B41" s="363" t="s">
        <v>339</v>
      </c>
      <c r="C41" s="232">
        <f>SUM(C36:C40)</f>
        <v>0</v>
      </c>
      <c r="D41" s="235">
        <f t="shared" ref="D41:I41" si="7">SUM(D36:D40)</f>
        <v>0</v>
      </c>
      <c r="E41" s="235">
        <f t="shared" si="7"/>
        <v>0</v>
      </c>
      <c r="F41" s="235">
        <f t="shared" si="7"/>
        <v>0</v>
      </c>
      <c r="G41" s="235">
        <f t="shared" si="7"/>
        <v>0</v>
      </c>
      <c r="H41" s="235">
        <f t="shared" si="7"/>
        <v>0</v>
      </c>
      <c r="I41" s="236">
        <f t="shared" si="7"/>
        <v>0</v>
      </c>
      <c r="J41" s="232">
        <f>SUM(J36:J40)</f>
        <v>0</v>
      </c>
      <c r="K41" s="235">
        <f>SUM(K36:K40)</f>
        <v>0</v>
      </c>
      <c r="L41" s="235">
        <f>SUM(L36:L40)</f>
        <v>0</v>
      </c>
      <c r="M41" s="235">
        <f t="shared" ref="M41:P41" si="8">SUM(M36:M40)</f>
        <v>0</v>
      </c>
      <c r="N41" s="235">
        <f t="shared" si="8"/>
        <v>0</v>
      </c>
      <c r="O41" s="235">
        <f t="shared" si="8"/>
        <v>0</v>
      </c>
      <c r="P41" s="236">
        <f t="shared" si="8"/>
        <v>0</v>
      </c>
      <c r="Q41" s="232">
        <f>SUM(Q36:Q40)</f>
        <v>0</v>
      </c>
      <c r="R41" s="235">
        <f t="shared" ref="R41:W41" si="9">SUM(R36:R40)</f>
        <v>0</v>
      </c>
      <c r="S41" s="235">
        <f t="shared" si="9"/>
        <v>0</v>
      </c>
      <c r="T41" s="235">
        <f t="shared" si="9"/>
        <v>0</v>
      </c>
      <c r="U41" s="235">
        <f t="shared" si="9"/>
        <v>0</v>
      </c>
      <c r="V41" s="235">
        <f t="shared" si="9"/>
        <v>0</v>
      </c>
      <c r="W41" s="236">
        <f t="shared" si="9"/>
        <v>0</v>
      </c>
      <c r="X41" s="232">
        <f>SUM(X36:X40)</f>
        <v>0</v>
      </c>
      <c r="Y41" s="235">
        <f t="shared" ref="Y41:AD41" si="10">SUM(Y36:Y40)</f>
        <v>0</v>
      </c>
      <c r="Z41" s="235">
        <f t="shared" si="10"/>
        <v>0</v>
      </c>
      <c r="AA41" s="235">
        <f t="shared" si="10"/>
        <v>0</v>
      </c>
      <c r="AB41" s="235">
        <f t="shared" si="10"/>
        <v>0</v>
      </c>
      <c r="AC41" s="235">
        <f t="shared" si="10"/>
        <v>0</v>
      </c>
      <c r="AD41" s="236">
        <f t="shared" si="10"/>
        <v>0</v>
      </c>
      <c r="AE41" s="232">
        <f>SUM(AE36:AE40)</f>
        <v>0</v>
      </c>
      <c r="AF41" s="235">
        <f t="shared" ref="AF41:AK41" si="11">SUM(AF36:AF40)</f>
        <v>0</v>
      </c>
      <c r="AG41" s="235">
        <f t="shared" si="11"/>
        <v>0</v>
      </c>
      <c r="AH41" s="235">
        <f t="shared" si="11"/>
        <v>0</v>
      </c>
      <c r="AI41" s="235">
        <f t="shared" si="11"/>
        <v>0</v>
      </c>
      <c r="AJ41" s="235">
        <f t="shared" si="11"/>
        <v>0</v>
      </c>
      <c r="AK41" s="236">
        <f t="shared" si="11"/>
        <v>0</v>
      </c>
      <c r="AL41" s="364"/>
      <c r="AM41" s="364"/>
      <c r="AN41" s="364"/>
      <c r="AO41" s="364"/>
      <c r="AP41" s="171"/>
    </row>
    <row r="42" spans="1:44" hidden="1" x14ac:dyDescent="0.2">
      <c r="A42" s="203" t="s">
        <v>80</v>
      </c>
      <c r="B42" s="204"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4"/>
      <c r="AM42" s="283"/>
      <c r="AN42" s="283"/>
      <c r="AO42" s="283"/>
      <c r="AP42" s="171"/>
    </row>
    <row r="43" spans="1:44" hidden="1" x14ac:dyDescent="0.2">
      <c r="A43" s="200">
        <v>1</v>
      </c>
      <c r="B43" s="201"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4"/>
      <c r="AM43" s="364"/>
      <c r="AN43" s="364"/>
      <c r="AO43" s="364"/>
      <c r="AP43" s="171"/>
    </row>
    <row r="44" spans="1:44" hidden="1" x14ac:dyDescent="0.2">
      <c r="A44" s="200">
        <v>2</v>
      </c>
      <c r="B44" s="201"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4"/>
      <c r="AN44" s="364"/>
      <c r="AO44" s="364"/>
      <c r="AP44" s="171"/>
    </row>
    <row r="45" spans="1:44" hidden="1" x14ac:dyDescent="0.2">
      <c r="A45" s="200">
        <v>3</v>
      </c>
      <c r="B45" s="201"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4"/>
      <c r="AN45" s="364"/>
      <c r="AO45" s="364"/>
      <c r="AP45" s="171"/>
    </row>
    <row r="46" spans="1:44" hidden="1" x14ac:dyDescent="0.2">
      <c r="A46" s="203" t="s">
        <v>83</v>
      </c>
      <c r="B46" s="204" t="s">
        <v>264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4"/>
      <c r="AN46" s="364"/>
      <c r="AO46" s="364"/>
      <c r="AP46" s="171"/>
    </row>
    <row r="47" spans="1:44" hidden="1" x14ac:dyDescent="0.2">
      <c r="A47" s="200">
        <v>1</v>
      </c>
      <c r="B47" s="201"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4"/>
      <c r="AN47" s="364"/>
      <c r="AO47" s="364"/>
      <c r="AP47" s="171"/>
    </row>
    <row r="48" spans="1:44" hidden="1" x14ac:dyDescent="0.2">
      <c r="A48" s="200">
        <v>2</v>
      </c>
      <c r="B48" s="201"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4"/>
      <c r="AN48" s="364"/>
      <c r="AO48" s="364"/>
      <c r="AP48" s="171"/>
    </row>
    <row r="49" spans="1:42" hidden="1" x14ac:dyDescent="0.2">
      <c r="A49" s="200">
        <v>3</v>
      </c>
      <c r="B49" s="201"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4"/>
      <c r="AN49" s="364"/>
      <c r="AO49" s="364"/>
      <c r="AP49" s="171"/>
    </row>
    <row r="50" spans="1:42" hidden="1" x14ac:dyDescent="0.2">
      <c r="A50" s="200">
        <v>4</v>
      </c>
      <c r="B50" s="201"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4"/>
      <c r="AN50" s="364"/>
      <c r="AO50" s="364"/>
      <c r="AP50" s="171"/>
    </row>
    <row r="51" spans="1:42" ht="13.5" hidden="1" thickBot="1" x14ac:dyDescent="0.25">
      <c r="A51" s="205">
        <v>5</v>
      </c>
      <c r="B51" s="206"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4"/>
      <c r="AN51" s="364"/>
      <c r="AO51" s="364"/>
      <c r="AP51" s="171"/>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6" t="str">
        <f>הוראות!B27</f>
        <v>נספח ב1 מדדי תביעות בביטוח כללי</v>
      </c>
    </row>
    <row r="2" spans="1:46" ht="12.75" customHeight="1" x14ac:dyDescent="0.3">
      <c r="A2" s="266"/>
      <c r="B2" s="182" t="str">
        <f>הוראות!B13</f>
        <v>נתיב קרן הפנסיה של פועלי ועובדי מפעלי משק ההסתדרות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row>
    <row r="3" spans="1:46" ht="16.5" customHeight="1" x14ac:dyDescent="0.3">
      <c r="A3" s="156"/>
      <c r="B3" s="181" t="str">
        <f>CONCATENATE(הוראות!Z13,הוראות!F13)</f>
        <v>הנתונים ביחידות בודדות לשנת 2022</v>
      </c>
    </row>
    <row r="4" spans="1:46" x14ac:dyDescent="0.2">
      <c r="B4" s="180" t="s">
        <v>244</v>
      </c>
    </row>
    <row r="5" spans="1:46" ht="13.5" thickBot="1" x14ac:dyDescent="0.25"/>
    <row r="6" spans="1:46" x14ac:dyDescent="0.2">
      <c r="B6" s="401" t="s">
        <v>179</v>
      </c>
      <c r="C6" s="437"/>
      <c r="D6" s="438"/>
      <c r="E6" s="404" t="s">
        <v>26</v>
      </c>
      <c r="F6" s="405"/>
      <c r="G6" s="405"/>
      <c r="H6" s="405"/>
      <c r="I6" s="405"/>
      <c r="J6" s="405"/>
      <c r="K6" s="406"/>
      <c r="L6" s="410" t="s">
        <v>27</v>
      </c>
      <c r="M6" s="411"/>
      <c r="N6" s="412"/>
      <c r="O6" s="412"/>
      <c r="P6" s="412"/>
      <c r="Q6" s="412"/>
      <c r="R6" s="412"/>
      <c r="S6" s="412"/>
      <c r="T6" s="412"/>
      <c r="U6" s="412"/>
      <c r="V6" s="412"/>
      <c r="W6" s="412"/>
      <c r="X6" s="412"/>
      <c r="Y6" s="413"/>
      <c r="Z6" s="388" t="s">
        <v>317</v>
      </c>
      <c r="AA6" s="389"/>
      <c r="AB6" s="389"/>
      <c r="AC6" s="389"/>
      <c r="AD6" s="389"/>
      <c r="AE6" s="389"/>
      <c r="AF6" s="389"/>
      <c r="AG6" s="389"/>
      <c r="AH6" s="389"/>
      <c r="AI6" s="389"/>
      <c r="AJ6" s="389"/>
      <c r="AK6" s="389"/>
      <c r="AL6" s="389"/>
      <c r="AM6" s="390"/>
    </row>
    <row r="7" spans="1:46" ht="12.75" customHeight="1" x14ac:dyDescent="0.2">
      <c r="A7" s="184"/>
      <c r="B7" s="402"/>
      <c r="C7" s="439"/>
      <c r="D7" s="440"/>
      <c r="E7" s="407"/>
      <c r="F7" s="408"/>
      <c r="G7" s="408"/>
      <c r="H7" s="408"/>
      <c r="I7" s="408"/>
      <c r="J7" s="408"/>
      <c r="K7" s="409"/>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77"/>
      <c r="AO7" s="277"/>
      <c r="AP7" s="277"/>
      <c r="AQ7" s="277"/>
      <c r="AR7" s="171"/>
    </row>
    <row r="8" spans="1:46" ht="25.5" customHeight="1" x14ac:dyDescent="0.2">
      <c r="A8" s="184"/>
      <c r="B8" s="402"/>
      <c r="C8" s="439"/>
      <c r="D8" s="440"/>
      <c r="E8" s="185" t="s">
        <v>182</v>
      </c>
      <c r="F8" s="47" t="s">
        <v>318</v>
      </c>
      <c r="G8" s="47" t="s">
        <v>319</v>
      </c>
      <c r="H8" s="47" t="s">
        <v>36</v>
      </c>
      <c r="I8" s="47" t="s">
        <v>37</v>
      </c>
      <c r="J8" s="47" t="s">
        <v>38</v>
      </c>
      <c r="K8" s="186" t="s">
        <v>39</v>
      </c>
      <c r="L8" s="187" t="s">
        <v>182</v>
      </c>
      <c r="M8" s="47" t="s">
        <v>311</v>
      </c>
      <c r="N8" s="47" t="s">
        <v>312</v>
      </c>
      <c r="O8" s="47" t="s">
        <v>222</v>
      </c>
      <c r="P8" s="47" t="s">
        <v>223</v>
      </c>
      <c r="Q8" s="47" t="s">
        <v>224</v>
      </c>
      <c r="R8" s="158" t="s">
        <v>41</v>
      </c>
      <c r="S8" s="188" t="s">
        <v>182</v>
      </c>
      <c r="T8" s="47" t="s">
        <v>311</v>
      </c>
      <c r="U8" s="47" t="s">
        <v>312</v>
      </c>
      <c r="V8" s="47" t="s">
        <v>222</v>
      </c>
      <c r="W8" s="47" t="s">
        <v>223</v>
      </c>
      <c r="X8" s="47" t="s">
        <v>224</v>
      </c>
      <c r="Y8" s="158" t="s">
        <v>41</v>
      </c>
      <c r="Z8" s="187" t="s">
        <v>182</v>
      </c>
      <c r="AA8" s="47" t="s">
        <v>311</v>
      </c>
      <c r="AB8" s="47" t="s">
        <v>312</v>
      </c>
      <c r="AC8" s="47" t="s">
        <v>222</v>
      </c>
      <c r="AD8" s="47" t="s">
        <v>223</v>
      </c>
      <c r="AE8" s="47" t="s">
        <v>224</v>
      </c>
      <c r="AF8" s="158" t="s">
        <v>41</v>
      </c>
      <c r="AG8" s="188" t="s">
        <v>182</v>
      </c>
      <c r="AH8" s="47" t="s">
        <v>311</v>
      </c>
      <c r="AI8" s="47" t="s">
        <v>312</v>
      </c>
      <c r="AJ8" s="47" t="s">
        <v>222</v>
      </c>
      <c r="AK8" s="47" t="s">
        <v>223</v>
      </c>
      <c r="AL8" s="47" t="s">
        <v>224</v>
      </c>
      <c r="AM8" s="189" t="s">
        <v>41</v>
      </c>
      <c r="AN8" s="277"/>
      <c r="AO8" s="277"/>
      <c r="AP8" s="277"/>
      <c r="AQ8" s="277"/>
      <c r="AR8" s="171"/>
    </row>
    <row r="9" spans="1:46" ht="13.5" thickBot="1" x14ac:dyDescent="0.25">
      <c r="A9" s="190"/>
      <c r="B9" s="403"/>
      <c r="C9" s="441"/>
      <c r="D9" s="442"/>
      <c r="E9" s="191" t="s">
        <v>42</v>
      </c>
      <c r="F9" s="192" t="s">
        <v>43</v>
      </c>
      <c r="G9" s="192" t="s">
        <v>44</v>
      </c>
      <c r="H9" s="193" t="s">
        <v>45</v>
      </c>
      <c r="I9" s="193" t="s">
        <v>46</v>
      </c>
      <c r="J9" s="193" t="s">
        <v>47</v>
      </c>
      <c r="K9" s="194" t="s">
        <v>48</v>
      </c>
      <c r="L9" s="191" t="s">
        <v>49</v>
      </c>
      <c r="M9" s="193" t="s">
        <v>50</v>
      </c>
      <c r="N9" s="192" t="s">
        <v>51</v>
      </c>
      <c r="O9" s="193" t="s">
        <v>52</v>
      </c>
      <c r="P9" s="193" t="s">
        <v>53</v>
      </c>
      <c r="Q9" s="193" t="s">
        <v>54</v>
      </c>
      <c r="R9" s="195" t="s">
        <v>55</v>
      </c>
      <c r="S9" s="196" t="s">
        <v>56</v>
      </c>
      <c r="T9" s="193" t="s">
        <v>57</v>
      </c>
      <c r="U9" s="192" t="s">
        <v>58</v>
      </c>
      <c r="V9" s="193" t="s">
        <v>59</v>
      </c>
      <c r="W9" s="193" t="s">
        <v>60</v>
      </c>
      <c r="X9" s="193" t="s">
        <v>61</v>
      </c>
      <c r="Y9" s="194" t="s">
        <v>62</v>
      </c>
      <c r="Z9" s="191" t="s">
        <v>63</v>
      </c>
      <c r="AA9" s="193" t="s">
        <v>64</v>
      </c>
      <c r="AB9" s="192" t="s">
        <v>65</v>
      </c>
      <c r="AC9" s="193" t="s">
        <v>66</v>
      </c>
      <c r="AD9" s="193" t="s">
        <v>67</v>
      </c>
      <c r="AE9" s="193" t="s">
        <v>68</v>
      </c>
      <c r="AF9" s="194" t="s">
        <v>69</v>
      </c>
      <c r="AG9" s="191" t="s">
        <v>70</v>
      </c>
      <c r="AH9" s="193" t="s">
        <v>71</v>
      </c>
      <c r="AI9" s="192" t="s">
        <v>98</v>
      </c>
      <c r="AJ9" s="55" t="s">
        <v>99</v>
      </c>
      <c r="AK9" s="55" t="s">
        <v>100</v>
      </c>
      <c r="AL9" s="55" t="s">
        <v>101</v>
      </c>
      <c r="AM9" s="197" t="s">
        <v>102</v>
      </c>
      <c r="AN9" s="277"/>
      <c r="AO9" s="277"/>
      <c r="AP9" s="277"/>
      <c r="AQ9" s="277"/>
      <c r="AR9" s="290"/>
      <c r="AS9" s="291"/>
      <c r="AT9" s="157"/>
    </row>
    <row r="10" spans="1:46" x14ac:dyDescent="0.2">
      <c r="A10" s="198" t="s">
        <v>72</v>
      </c>
      <c r="B10" s="199" t="s">
        <v>73</v>
      </c>
      <c r="C10" s="279"/>
      <c r="D10" s="280"/>
      <c r="E10" s="71"/>
      <c r="F10" s="239"/>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5"/>
      <c r="AO10" s="275"/>
      <c r="AP10" s="275"/>
      <c r="AQ10" s="275"/>
      <c r="AR10" s="171"/>
    </row>
    <row r="11" spans="1:46" x14ac:dyDescent="0.2">
      <c r="A11" s="200">
        <v>3</v>
      </c>
      <c r="B11" s="434" t="s">
        <v>316</v>
      </c>
      <c r="C11" s="435"/>
      <c r="D11" s="436"/>
      <c r="E11" s="232">
        <f>SUM(F11:K11)</f>
        <v>0</v>
      </c>
      <c r="F11" s="233">
        <f>IF('כללי א1'!D12=0,0,'כללי א1'!D12/'כללי א1'!$C$17)</f>
        <v>0</v>
      </c>
      <c r="G11" s="233">
        <f>IF('כללי א1'!E12=0,0,'כללי א1'!E12/'כללי א1'!$C$17)</f>
        <v>0</v>
      </c>
      <c r="H11" s="233">
        <f>IF('כללי א1'!F12=0,0,'כללי א1'!F12/'כללי א1'!$C$17)</f>
        <v>0</v>
      </c>
      <c r="I11" s="233">
        <f>IF('כללי א1'!G12=0,0,'כללי א1'!G12/'כללי א1'!$C$17)</f>
        <v>0</v>
      </c>
      <c r="J11" s="233">
        <f>IF('כללי א1'!H12=0,0,'כללי א1'!H12/'כללי א1'!$C$17)</f>
        <v>0</v>
      </c>
      <c r="K11" s="234">
        <f>IF('כללי א1'!I12=0,0,'כללי א1'!I12/'כללי א1'!$C$17)</f>
        <v>0</v>
      </c>
      <c r="L11" s="232">
        <f>SUM(M11:R11)</f>
        <v>0</v>
      </c>
      <c r="M11" s="233">
        <f>IF('כללי א1'!K12=0,0,'כללי א1'!K12/'כללי א1'!$J$17)</f>
        <v>0</v>
      </c>
      <c r="N11" s="233">
        <f>IF('כללי א1'!L12=0,0,'כללי א1'!L12/'כללי א1'!$J$17)</f>
        <v>0</v>
      </c>
      <c r="O11" s="233">
        <f>IF('כללי א1'!M12=0,0,'כללי א1'!M12/'כללי א1'!$J$17)</f>
        <v>0</v>
      </c>
      <c r="P11" s="233">
        <f>IF('כללי א1'!N12=0,0,'כללי א1'!N12/'כללי א1'!$J$17)</f>
        <v>0</v>
      </c>
      <c r="Q11" s="233">
        <f>IF('כללי א1'!O12=0,0,'כללי א1'!O12/'כללי א1'!$J$17)</f>
        <v>0</v>
      </c>
      <c r="R11" s="234">
        <f>IF('כללי א1'!P12=0,0,'כללי א1'!P12/'כללי א1'!$J$17)</f>
        <v>0</v>
      </c>
      <c r="S11" s="232">
        <f>SUM(T11:Y11)</f>
        <v>0</v>
      </c>
      <c r="T11" s="233">
        <f>IF('כללי א1'!R12=0,0,'כללי א1'!R12/'כללי א1'!$Q$17)</f>
        <v>0</v>
      </c>
      <c r="U11" s="233">
        <f>IF('כללי א1'!S12=0,0,'כללי א1'!S12/'כללי א1'!$Q$17)</f>
        <v>0</v>
      </c>
      <c r="V11" s="233">
        <f>IF('כללי א1'!T12=0,0,'כללי א1'!T12/'כללי א1'!$Q$17)</f>
        <v>0</v>
      </c>
      <c r="W11" s="233">
        <f>IF('כללי א1'!U12=0,0,'כללי א1'!U12/'כללי א1'!$Q$17)</f>
        <v>0</v>
      </c>
      <c r="X11" s="233">
        <f>IF('כללי א1'!V12=0,0,'כללי א1'!V12/'כללי א1'!$Q$17)</f>
        <v>0</v>
      </c>
      <c r="Y11" s="234">
        <f>IF('כללי א1'!W12=0,0,'כללי א1'!W12/'כללי א1'!$Q$17)</f>
        <v>0</v>
      </c>
      <c r="Z11" s="232">
        <f>SUM(AA11:AF11)</f>
        <v>0</v>
      </c>
      <c r="AA11" s="233">
        <f>IF('כללי א1'!Y12=0,0,'כללי א1'!Y12/'כללי א1'!$X$17)</f>
        <v>0</v>
      </c>
      <c r="AB11" s="233">
        <f>IF('כללי א1'!Z12=0,0,'כללי א1'!Z12/'כללי א1'!$X$17)</f>
        <v>0</v>
      </c>
      <c r="AC11" s="233">
        <f>IF('כללי א1'!AA12=0,0,'כללי א1'!AA12/'כללי א1'!$X$17)</f>
        <v>0</v>
      </c>
      <c r="AD11" s="233">
        <f>IF('כללי א1'!AB12=0,0,'כללי א1'!AB12/'כללי א1'!$X$17)</f>
        <v>0</v>
      </c>
      <c r="AE11" s="233">
        <f>IF('כללי א1'!AC12=0,0,'כללי א1'!AC12/'כללי א1'!$X$17)</f>
        <v>0</v>
      </c>
      <c r="AF11" s="234">
        <f>IF('כללי א1'!AD12=0,0,'כללי א1'!AD12/'כללי א1'!$X$17)</f>
        <v>0</v>
      </c>
      <c r="AG11" s="232">
        <f>SUM(AH11:AM11)</f>
        <v>0</v>
      </c>
      <c r="AH11" s="233">
        <f>IF('כללי א1'!AF12=0,0,'כללי א1'!AF12/'כללי א1'!$AE$17)</f>
        <v>0</v>
      </c>
      <c r="AI11" s="233">
        <f>IF('כללי א1'!AG12=0,0,'כללי א1'!AG12/'כללי א1'!$AE$17)</f>
        <v>0</v>
      </c>
      <c r="AJ11" s="233">
        <f>IF('כללי א1'!AH12=0,0,'כללי א1'!AH12/'כללי א1'!$AE$17)</f>
        <v>0</v>
      </c>
      <c r="AK11" s="233">
        <f>IF('כללי א1'!AI12=0,0,'כללי א1'!AI12/'כללי א1'!$AE$17)</f>
        <v>0</v>
      </c>
      <c r="AL11" s="233">
        <f>IF('כללי א1'!AJ12=0,0,'כללי א1'!AJ12/'כללי א1'!$AE$17)</f>
        <v>0</v>
      </c>
      <c r="AM11" s="234">
        <f>IF('כללי א1'!AK12=0,0,'כללי א1'!AK12/'כללי א1'!$AE$17)</f>
        <v>0</v>
      </c>
      <c r="AN11" s="275"/>
      <c r="AO11" s="275"/>
      <c r="AP11" s="275"/>
      <c r="AQ11" s="275"/>
      <c r="AR11" s="171"/>
    </row>
    <row r="12" spans="1:46" x14ac:dyDescent="0.2">
      <c r="A12" s="298" t="s">
        <v>338</v>
      </c>
      <c r="B12" s="434" t="s">
        <v>315</v>
      </c>
      <c r="C12" s="435"/>
      <c r="D12" s="436"/>
      <c r="E12" s="232">
        <f>SUM(F12:K12)</f>
        <v>0</v>
      </c>
      <c r="F12" s="233">
        <f>IF('כללי א1'!D13=0,0,'כללי א1'!D13/'כללי א1'!$C$17)</f>
        <v>0</v>
      </c>
      <c r="G12" s="233">
        <f>IF('כללי א1'!E13=0,0,'כללי א1'!E13/'כללי א1'!$C$17)</f>
        <v>0</v>
      </c>
      <c r="H12" s="233">
        <f>IF('כללי א1'!F13=0,0,'כללי א1'!F13/'כללי א1'!$C$17)</f>
        <v>0</v>
      </c>
      <c r="I12" s="233">
        <f>IF('כללי א1'!G13=0,0,'כללי א1'!G13/'כללי א1'!$C$17)</f>
        <v>0</v>
      </c>
      <c r="J12" s="233">
        <f>IF('כללי א1'!H13=0,0,'כללי א1'!H13/'כללי א1'!$C$17)</f>
        <v>0</v>
      </c>
      <c r="K12" s="234">
        <f>IF('כללי א1'!I13=0,0,'כללי א1'!I13/'כללי א1'!$C$17)</f>
        <v>0</v>
      </c>
      <c r="L12" s="232">
        <f>SUM(M12:R12)</f>
        <v>0</v>
      </c>
      <c r="M12" s="233">
        <f>IF('כללי א1'!K13=0,0,'כללי א1'!K13/'כללי א1'!$J$17)</f>
        <v>0</v>
      </c>
      <c r="N12" s="233">
        <f>IF('כללי א1'!L13=0,0,'כללי א1'!L13/'כללי א1'!$J$17)</f>
        <v>0</v>
      </c>
      <c r="O12" s="233">
        <f>IF('כללי א1'!M13=0,0,'כללי א1'!M13/'כללי א1'!$J$17)</f>
        <v>0</v>
      </c>
      <c r="P12" s="233">
        <f>IF('כללי א1'!N13=0,0,'כללי א1'!N13/'כללי א1'!$J$17)</f>
        <v>0</v>
      </c>
      <c r="Q12" s="233">
        <f>IF('כללי א1'!O13=0,0,'כללי א1'!O13/'כללי א1'!$J$17)</f>
        <v>0</v>
      </c>
      <c r="R12" s="234">
        <f>IF('כללי א1'!P13=0,0,'כללי א1'!P13/'כללי א1'!$J$17)</f>
        <v>0</v>
      </c>
      <c r="S12" s="232">
        <f>SUM(T12:Y12)</f>
        <v>0</v>
      </c>
      <c r="T12" s="233">
        <f>IF('כללי א1'!R13=0,0,'כללי א1'!R13/'כללי א1'!$C$17)</f>
        <v>0</v>
      </c>
      <c r="U12" s="233">
        <f>IF('כללי א1'!S13=0,0,'כללי א1'!S13/'כללי א1'!$C$17)</f>
        <v>0</v>
      </c>
      <c r="V12" s="233">
        <f>IF('כללי א1'!T13=0,0,'כללי א1'!T13/'כללי א1'!$C$17)</f>
        <v>0</v>
      </c>
      <c r="W12" s="233">
        <f>IF('כללי א1'!U13=0,0,'כללי א1'!U13/'כללי א1'!$C$17)</f>
        <v>0</v>
      </c>
      <c r="X12" s="233">
        <f>IF('כללי א1'!V13=0,0,'כללי א1'!V13/'כללי א1'!$C$17)</f>
        <v>0</v>
      </c>
      <c r="Y12" s="234">
        <f>IF('כללי א1'!W13=0,0,'כללי א1'!W13/'כללי א1'!$C$17)</f>
        <v>0</v>
      </c>
      <c r="Z12" s="232">
        <f>SUM(AA12:AF12)</f>
        <v>0</v>
      </c>
      <c r="AA12" s="233">
        <f>IF('כללי א1'!Y13=0,0,'כללי א1'!Y13/'כללי א1'!$C$17)</f>
        <v>0</v>
      </c>
      <c r="AB12" s="233">
        <f>IF('כללי א1'!Z13=0,0,'כללי א1'!Z13/'כללי א1'!$C$17)</f>
        <v>0</v>
      </c>
      <c r="AC12" s="233">
        <f>IF('כללי א1'!AA13=0,0,'כללי א1'!AA13/'כללי א1'!$C$17)</f>
        <v>0</v>
      </c>
      <c r="AD12" s="233">
        <f>IF('כללי א1'!AB13=0,0,'כללי א1'!AB13/'כללי א1'!$C$17)</f>
        <v>0</v>
      </c>
      <c r="AE12" s="233">
        <f>IF('כללי א1'!AC13=0,0,'כללי א1'!AC13/'כללי א1'!$C$17)</f>
        <v>0</v>
      </c>
      <c r="AF12" s="234">
        <f>IF('כללי א1'!AD13=0,0,'כללי א1'!AD13/'כללי א1'!$C$17)</f>
        <v>0</v>
      </c>
      <c r="AG12" s="232">
        <f>SUM(AH12:AM12)</f>
        <v>0</v>
      </c>
      <c r="AH12" s="233">
        <f>IF('כללי א1'!AF13=0,0,'כללי א1'!AF13/'כללי א1'!$C$17)</f>
        <v>0</v>
      </c>
      <c r="AI12" s="233">
        <f>IF('כללי א1'!AG13=0,0,'כללי א1'!AG13/'כללי א1'!$C$17)</f>
        <v>0</v>
      </c>
      <c r="AJ12" s="233">
        <f>IF('כללי א1'!AH13=0,0,'כללי א1'!AH13/'כללי א1'!$C$17)</f>
        <v>0</v>
      </c>
      <c r="AK12" s="233">
        <f>IF('כללי א1'!AI13=0,0,'כללי א1'!AI13/'כללי א1'!$C$17)</f>
        <v>0</v>
      </c>
      <c r="AL12" s="233">
        <f>IF('כללי א1'!AJ13=0,0,'כללי א1'!AJ13/'כללי א1'!$C$17)</f>
        <v>0</v>
      </c>
      <c r="AM12" s="234">
        <f>IF('כללי א1'!AK13=0,0,'כללי א1'!AK13/'כללי א1'!$C$17)</f>
        <v>0</v>
      </c>
      <c r="AN12" s="275"/>
      <c r="AO12" s="275"/>
      <c r="AP12" s="275"/>
      <c r="AQ12" s="275"/>
      <c r="AR12" s="171"/>
    </row>
    <row r="13" spans="1:46" x14ac:dyDescent="0.2">
      <c r="A13" s="200">
        <v>4</v>
      </c>
      <c r="B13" s="201" t="s">
        <v>77</v>
      </c>
      <c r="C13" s="270"/>
      <c r="D13" s="271"/>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5"/>
      <c r="AO13" s="275"/>
      <c r="AP13" s="275"/>
      <c r="AQ13" s="275"/>
      <c r="AR13" s="171"/>
    </row>
    <row r="14" spans="1:46" x14ac:dyDescent="0.2">
      <c r="A14" s="200">
        <v>5</v>
      </c>
      <c r="B14" s="202" t="s">
        <v>78</v>
      </c>
      <c r="C14" s="272"/>
      <c r="D14" s="272"/>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5"/>
      <c r="AO14" s="275"/>
      <c r="AP14" s="275"/>
      <c r="AQ14" s="275"/>
      <c r="AR14" s="171"/>
    </row>
    <row r="15" spans="1:46" x14ac:dyDescent="0.2">
      <c r="A15" s="200">
        <v>6</v>
      </c>
      <c r="B15" s="202" t="s">
        <v>79</v>
      </c>
      <c r="C15" s="272"/>
      <c r="D15" s="272"/>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5"/>
      <c r="AO15" s="275"/>
      <c r="AP15" s="275"/>
      <c r="AQ15" s="275"/>
      <c r="AR15" s="171"/>
    </row>
    <row r="16" spans="1:46" x14ac:dyDescent="0.2">
      <c r="A16" s="200">
        <v>7</v>
      </c>
      <c r="B16" s="273" t="s">
        <v>339</v>
      </c>
      <c r="C16" s="274"/>
      <c r="D16" s="274"/>
      <c r="E16" s="232">
        <f>SUM(E11:E15)</f>
        <v>0</v>
      </c>
      <c r="F16" s="235">
        <f t="shared" ref="F16" si="0">SUM(F11:F15)</f>
        <v>0</v>
      </c>
      <c r="G16" s="235">
        <f t="shared" ref="G16" si="1">SUM(G11:G15)</f>
        <v>0</v>
      </c>
      <c r="H16" s="235">
        <f t="shared" ref="H16:K16" si="2">SUM(H11:H15)</f>
        <v>0</v>
      </c>
      <c r="I16" s="235">
        <f t="shared" si="2"/>
        <v>0</v>
      </c>
      <c r="J16" s="235">
        <f t="shared" si="2"/>
        <v>0</v>
      </c>
      <c r="K16" s="236">
        <f t="shared" si="2"/>
        <v>0</v>
      </c>
      <c r="L16" s="232">
        <f>SUM(L11:L15)</f>
        <v>0</v>
      </c>
      <c r="M16" s="235">
        <f>SUM(M11:M15)</f>
        <v>0</v>
      </c>
      <c r="N16" s="235">
        <f>SUM(N11:N15)</f>
        <v>0</v>
      </c>
      <c r="O16" s="235">
        <f t="shared" ref="O16:R16" si="3">SUM(O11:O15)</f>
        <v>0</v>
      </c>
      <c r="P16" s="235">
        <f t="shared" si="3"/>
        <v>0</v>
      </c>
      <c r="Q16" s="235">
        <f t="shared" si="3"/>
        <v>0</v>
      </c>
      <c r="R16" s="236">
        <f t="shared" si="3"/>
        <v>0</v>
      </c>
      <c r="S16" s="232">
        <f>SUM(S11:S15)</f>
        <v>0</v>
      </c>
      <c r="T16" s="235">
        <f t="shared" ref="T16" si="4">SUM(T11:T15)</f>
        <v>0</v>
      </c>
      <c r="U16" s="235">
        <f t="shared" ref="U16:Y16" si="5">SUM(U11:U15)</f>
        <v>0</v>
      </c>
      <c r="V16" s="235">
        <f t="shared" si="5"/>
        <v>0</v>
      </c>
      <c r="W16" s="235">
        <f t="shared" si="5"/>
        <v>0</v>
      </c>
      <c r="X16" s="235">
        <f t="shared" si="5"/>
        <v>0</v>
      </c>
      <c r="Y16" s="236">
        <f t="shared" si="5"/>
        <v>0</v>
      </c>
      <c r="Z16" s="232">
        <f>SUM(Z11:Z15)</f>
        <v>0</v>
      </c>
      <c r="AA16" s="235">
        <f t="shared" ref="AA16" si="6">SUM(AA11:AA15)</f>
        <v>0</v>
      </c>
      <c r="AB16" s="235">
        <f t="shared" ref="AB16:AF16" si="7">SUM(AB11:AB15)</f>
        <v>0</v>
      </c>
      <c r="AC16" s="235">
        <f t="shared" si="7"/>
        <v>0</v>
      </c>
      <c r="AD16" s="235">
        <f t="shared" si="7"/>
        <v>0</v>
      </c>
      <c r="AE16" s="235">
        <f t="shared" si="7"/>
        <v>0</v>
      </c>
      <c r="AF16" s="236">
        <f t="shared" si="7"/>
        <v>0</v>
      </c>
      <c r="AG16" s="232">
        <f>SUM(AG11:AG15)</f>
        <v>0</v>
      </c>
      <c r="AH16" s="235">
        <f t="shared" ref="AH16" si="8">SUM(AH11:AH15)</f>
        <v>0</v>
      </c>
      <c r="AI16" s="235">
        <f t="shared" ref="AI16:AM16" si="9">SUM(AI11:AI15)</f>
        <v>0</v>
      </c>
      <c r="AJ16" s="235">
        <f t="shared" si="9"/>
        <v>0</v>
      </c>
      <c r="AK16" s="235">
        <f t="shared" si="9"/>
        <v>0</v>
      </c>
      <c r="AL16" s="235">
        <f t="shared" si="9"/>
        <v>0</v>
      </c>
      <c r="AM16" s="236">
        <f t="shared" si="9"/>
        <v>0</v>
      </c>
      <c r="AN16" s="275"/>
      <c r="AO16" s="275"/>
      <c r="AP16" s="275"/>
      <c r="AQ16" s="275"/>
      <c r="AR16" s="171"/>
    </row>
    <row r="17" spans="1:44" x14ac:dyDescent="0.2">
      <c r="A17" s="203" t="s">
        <v>80</v>
      </c>
      <c r="B17" s="204" t="s">
        <v>184</v>
      </c>
      <c r="C17" s="281"/>
      <c r="D17" s="282"/>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3"/>
      <c r="AO17" s="283"/>
      <c r="AP17" s="283"/>
      <c r="AQ17" s="283"/>
      <c r="AR17" s="171"/>
    </row>
    <row r="18" spans="1:44" x14ac:dyDescent="0.2">
      <c r="A18" s="200">
        <v>1</v>
      </c>
      <c r="B18" s="201" t="s">
        <v>76</v>
      </c>
      <c r="C18" s="270"/>
      <c r="D18" s="271"/>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5"/>
      <c r="AO18" s="275"/>
      <c r="AP18" s="275"/>
      <c r="AQ18" s="275"/>
      <c r="AR18" s="171"/>
    </row>
    <row r="19" spans="1:44" x14ac:dyDescent="0.2">
      <c r="A19" s="200">
        <v>2</v>
      </c>
      <c r="B19" s="201" t="s">
        <v>77</v>
      </c>
      <c r="C19" s="270"/>
      <c r="D19" s="271"/>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5"/>
      <c r="AO19" s="275"/>
      <c r="AP19" s="275"/>
      <c r="AQ19" s="275"/>
      <c r="AR19" s="171"/>
    </row>
    <row r="20" spans="1:44" x14ac:dyDescent="0.2">
      <c r="A20" s="200">
        <v>3</v>
      </c>
      <c r="B20" s="201" t="s">
        <v>82</v>
      </c>
      <c r="C20" s="270"/>
      <c r="D20" s="271"/>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5"/>
      <c r="AO20" s="275"/>
      <c r="AP20" s="275"/>
      <c r="AQ20" s="275"/>
      <c r="AR20" s="171"/>
    </row>
    <row r="21" spans="1:44" x14ac:dyDescent="0.2">
      <c r="A21" s="203" t="s">
        <v>83</v>
      </c>
      <c r="B21" s="204" t="s">
        <v>264</v>
      </c>
      <c r="C21" s="281"/>
      <c r="D21" s="282"/>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5"/>
      <c r="AO21" s="275"/>
      <c r="AP21" s="275"/>
      <c r="AQ21" s="275"/>
      <c r="AR21" s="171"/>
    </row>
    <row r="22" spans="1:44" x14ac:dyDescent="0.2">
      <c r="A22" s="200">
        <v>1</v>
      </c>
      <c r="B22" s="201" t="s">
        <v>76</v>
      </c>
      <c r="C22" s="270"/>
      <c r="D22" s="271"/>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5"/>
      <c r="AO22" s="275"/>
      <c r="AP22" s="275"/>
      <c r="AQ22" s="275"/>
      <c r="AR22" s="171"/>
    </row>
    <row r="23" spans="1:44" x14ac:dyDescent="0.2">
      <c r="A23" s="200">
        <v>2</v>
      </c>
      <c r="B23" s="201" t="s">
        <v>77</v>
      </c>
      <c r="C23" s="270"/>
      <c r="D23" s="271"/>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5"/>
      <c r="AO23" s="275"/>
      <c r="AP23" s="275"/>
      <c r="AQ23" s="275"/>
      <c r="AR23" s="171"/>
    </row>
    <row r="24" spans="1:44" x14ac:dyDescent="0.2">
      <c r="A24" s="200">
        <v>3</v>
      </c>
      <c r="B24" s="201" t="s">
        <v>84</v>
      </c>
      <c r="C24" s="270"/>
      <c r="D24" s="271"/>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5"/>
      <c r="AO24" s="275"/>
      <c r="AP24" s="275"/>
      <c r="AQ24" s="275"/>
      <c r="AR24" s="171"/>
    </row>
    <row r="25" spans="1:44" x14ac:dyDescent="0.2">
      <c r="A25" s="200">
        <v>4</v>
      </c>
      <c r="B25" s="201" t="s">
        <v>85</v>
      </c>
      <c r="C25" s="270"/>
      <c r="D25" s="271"/>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5"/>
      <c r="AO25" s="275"/>
      <c r="AP25" s="275"/>
      <c r="AQ25" s="275"/>
      <c r="AR25" s="171"/>
    </row>
    <row r="26" spans="1:44" ht="13.5" thickBot="1" x14ac:dyDescent="0.25">
      <c r="A26" s="205">
        <v>5</v>
      </c>
      <c r="B26" s="206" t="s">
        <v>86</v>
      </c>
      <c r="C26" s="284"/>
      <c r="D26" s="285"/>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5"/>
      <c r="AO26" s="275"/>
      <c r="AP26" s="275"/>
      <c r="AQ26" s="275"/>
      <c r="AR26" s="171"/>
    </row>
    <row r="27" spans="1:44" x14ac:dyDescent="0.2">
      <c r="A27" s="260"/>
      <c r="B27" s="431"/>
      <c r="C27" s="431"/>
      <c r="D27" s="431"/>
      <c r="E27" s="261"/>
      <c r="F27" s="261"/>
      <c r="G27" s="261"/>
      <c r="H27" s="261"/>
      <c r="I27" s="261"/>
      <c r="J27" s="261"/>
      <c r="K27" s="261"/>
    </row>
    <row r="28" spans="1:44" x14ac:dyDescent="0.2">
      <c r="A28" s="261"/>
      <c r="B28" s="432"/>
      <c r="C28" s="432"/>
      <c r="D28" s="432"/>
      <c r="E28" s="275"/>
      <c r="F28" s="275"/>
      <c r="G28" s="275"/>
      <c r="H28" s="275"/>
      <c r="I28" s="275"/>
      <c r="J28" s="275"/>
      <c r="K28" s="275"/>
    </row>
    <row r="29" spans="1:44" x14ac:dyDescent="0.2">
      <c r="A29" s="260"/>
      <c r="B29" s="429"/>
      <c r="C29" s="429"/>
      <c r="D29" s="429"/>
      <c r="E29" s="286"/>
      <c r="F29" s="286"/>
      <c r="G29" s="286"/>
      <c r="H29" s="286"/>
      <c r="I29" s="286"/>
      <c r="J29" s="286"/>
      <c r="K29" s="286"/>
    </row>
    <row r="30" spans="1:44" x14ac:dyDescent="0.2">
      <c r="A30" s="275"/>
      <c r="B30" s="430"/>
      <c r="C30" s="433"/>
      <c r="D30" s="433"/>
      <c r="E30" s="287"/>
      <c r="F30" s="287"/>
      <c r="G30" s="287"/>
      <c r="H30" s="287"/>
      <c r="I30" s="287"/>
      <c r="J30" s="287"/>
      <c r="K30" s="287"/>
    </row>
    <row r="31" spans="1:44" x14ac:dyDescent="0.2">
      <c r="A31" s="275"/>
      <c r="B31" s="430"/>
      <c r="C31" s="430"/>
      <c r="D31" s="430"/>
      <c r="E31" s="289"/>
      <c r="F31" s="289"/>
      <c r="G31" s="289"/>
      <c r="H31" s="289"/>
      <c r="I31" s="289"/>
      <c r="J31" s="289"/>
      <c r="K31" s="289"/>
    </row>
    <row r="32" spans="1:44" x14ac:dyDescent="0.2">
      <c r="A32" s="275"/>
      <c r="B32" s="430"/>
      <c r="C32" s="430"/>
      <c r="D32" s="430"/>
      <c r="E32" s="289"/>
      <c r="F32" s="289"/>
      <c r="G32" s="289"/>
      <c r="H32" s="289"/>
      <c r="I32" s="289"/>
      <c r="J32" s="289"/>
      <c r="K32" s="289"/>
    </row>
    <row r="33" spans="1:11" x14ac:dyDescent="0.2">
      <c r="A33" s="276"/>
      <c r="B33" s="429"/>
      <c r="C33" s="429"/>
      <c r="D33" s="429"/>
      <c r="E33" s="286"/>
      <c r="F33" s="286"/>
      <c r="G33" s="286"/>
      <c r="H33" s="286"/>
      <c r="I33" s="286"/>
      <c r="J33" s="286"/>
      <c r="K33" s="286"/>
    </row>
    <row r="34" spans="1:11" x14ac:dyDescent="0.2">
      <c r="A34" s="275"/>
      <c r="B34" s="429"/>
      <c r="C34" s="429"/>
      <c r="D34" s="429"/>
      <c r="E34" s="286"/>
      <c r="F34" s="286"/>
      <c r="G34" s="286"/>
      <c r="H34" s="286"/>
      <c r="I34" s="286"/>
      <c r="J34" s="286"/>
      <c r="K34" s="286"/>
    </row>
    <row r="35" spans="1:11" x14ac:dyDescent="0.2">
      <c r="A35" s="275"/>
      <c r="B35" s="429"/>
      <c r="C35" s="429"/>
      <c r="D35" s="429"/>
      <c r="E35" s="286"/>
      <c r="F35" s="286"/>
      <c r="G35" s="286"/>
      <c r="H35" s="286"/>
      <c r="I35" s="286"/>
      <c r="J35" s="286"/>
      <c r="K35" s="286"/>
    </row>
    <row r="36" spans="1:11" x14ac:dyDescent="0.2">
      <c r="A36" s="276"/>
      <c r="B36" s="429"/>
      <c r="C36" s="429"/>
      <c r="D36" s="429"/>
      <c r="E36" s="286"/>
      <c r="F36" s="286"/>
      <c r="G36" s="286"/>
      <c r="H36" s="286"/>
      <c r="I36" s="286"/>
      <c r="J36" s="286"/>
      <c r="K36" s="286"/>
    </row>
    <row r="37" spans="1:11" x14ac:dyDescent="0.2">
      <c r="A37" s="275"/>
      <c r="B37" s="429"/>
      <c r="C37" s="429"/>
      <c r="D37" s="429"/>
      <c r="E37" s="286"/>
      <c r="F37" s="286"/>
      <c r="G37" s="286"/>
      <c r="H37" s="286"/>
      <c r="I37" s="286"/>
      <c r="J37" s="286"/>
      <c r="K37" s="286"/>
    </row>
    <row r="38" spans="1:11" x14ac:dyDescent="0.2">
      <c r="A38" s="275"/>
      <c r="B38" s="429"/>
      <c r="C38" s="429"/>
      <c r="D38" s="429"/>
      <c r="E38" s="286"/>
      <c r="F38" s="286"/>
      <c r="G38" s="286"/>
      <c r="H38" s="286"/>
      <c r="I38" s="286"/>
      <c r="J38" s="286"/>
      <c r="K38" s="286"/>
    </row>
    <row r="39" spans="1:11" x14ac:dyDescent="0.2">
      <c r="A39" s="275"/>
      <c r="B39" s="429"/>
      <c r="C39" s="429"/>
      <c r="D39" s="429"/>
      <c r="E39" s="286"/>
      <c r="F39" s="286"/>
      <c r="G39" s="286"/>
      <c r="H39" s="286"/>
      <c r="I39" s="286"/>
      <c r="J39" s="286"/>
      <c r="K39" s="286"/>
    </row>
    <row r="40" spans="1:11" x14ac:dyDescent="0.2">
      <c r="A40" s="275"/>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6" t="str">
        <f>הוראות!B19</f>
        <v>נספח א2 מספרי תביעות בביטוח בריאות</v>
      </c>
    </row>
    <row r="2" spans="1:121" ht="20.25" x14ac:dyDescent="0.2">
      <c r="B2" s="182" t="str">
        <f>הוראות!B13</f>
        <v>נתיב קרן הפנסיה של פועלי ועובדי מפעלי משק ההסתדרות בע"מ</v>
      </c>
    </row>
    <row r="3" spans="1:121" ht="15.75" x14ac:dyDescent="0.25">
      <c r="B3" s="223" t="str">
        <f>CONCATENATE(הוראות!Z13,הוראות!F13)</f>
        <v>הנתונים ביחידות בודדות לשנת 2022</v>
      </c>
    </row>
    <row r="4" spans="1:121" ht="12.75" customHeight="1" x14ac:dyDescent="0.2">
      <c r="B4" s="180" t="s">
        <v>244</v>
      </c>
      <c r="C4" s="423" t="s">
        <v>87</v>
      </c>
      <c r="D4" s="424"/>
      <c r="E4" s="424"/>
      <c r="F4" s="424"/>
      <c r="G4" s="424"/>
      <c r="H4" s="424"/>
      <c r="I4" s="424"/>
      <c r="J4" s="424"/>
      <c r="K4" s="424"/>
      <c r="L4" s="424"/>
      <c r="M4" s="424"/>
      <c r="N4" s="424"/>
      <c r="O4" s="424"/>
      <c r="P4" s="425"/>
      <c r="Q4" s="423" t="s">
        <v>88</v>
      </c>
      <c r="R4" s="424"/>
      <c r="S4" s="424"/>
      <c r="T4" s="424"/>
      <c r="U4" s="424"/>
      <c r="V4" s="424"/>
      <c r="W4" s="424"/>
      <c r="X4" s="424"/>
      <c r="Y4" s="424"/>
      <c r="Z4" s="424"/>
      <c r="AA4" s="424"/>
      <c r="AB4" s="424"/>
      <c r="AC4" s="424"/>
      <c r="AD4" s="425"/>
      <c r="AE4" s="423" t="s">
        <v>89</v>
      </c>
      <c r="AF4" s="424"/>
      <c r="AG4" s="424"/>
      <c r="AH4" s="424"/>
      <c r="AI4" s="424"/>
      <c r="AJ4" s="424"/>
      <c r="AK4" s="424"/>
      <c r="AL4" s="424"/>
      <c r="AM4" s="424"/>
      <c r="AN4" s="424"/>
      <c r="AO4" s="424"/>
      <c r="AP4" s="424"/>
      <c r="AQ4" s="424"/>
      <c r="AR4" s="425"/>
      <c r="AS4" s="423" t="s">
        <v>90</v>
      </c>
      <c r="AT4" s="424"/>
      <c r="AU4" s="424"/>
      <c r="AV4" s="424"/>
      <c r="AW4" s="424"/>
      <c r="AX4" s="424"/>
      <c r="AY4" s="424"/>
      <c r="AZ4" s="424"/>
      <c r="BA4" s="424"/>
      <c r="BB4" s="424"/>
      <c r="BC4" s="424"/>
      <c r="BD4" s="424"/>
      <c r="BE4" s="424"/>
      <c r="BF4" s="425"/>
      <c r="BG4" s="416" t="s">
        <v>91</v>
      </c>
      <c r="BH4" s="417"/>
      <c r="BI4" s="417"/>
      <c r="BJ4" s="417"/>
      <c r="BK4" s="417"/>
      <c r="BL4" s="417"/>
      <c r="BM4" s="418"/>
      <c r="BN4" s="423" t="s">
        <v>92</v>
      </c>
      <c r="BO4" s="424"/>
      <c r="BP4" s="424"/>
      <c r="BQ4" s="424"/>
      <c r="BR4" s="424"/>
      <c r="BS4" s="424"/>
      <c r="BT4" s="424"/>
      <c r="BU4" s="424"/>
      <c r="BV4" s="424"/>
      <c r="BW4" s="424"/>
      <c r="BX4" s="424"/>
      <c r="BY4" s="424"/>
      <c r="BZ4" s="424"/>
      <c r="CA4" s="425"/>
      <c r="CB4" s="423" t="s">
        <v>93</v>
      </c>
      <c r="CC4" s="424"/>
      <c r="CD4" s="424"/>
      <c r="CE4" s="424"/>
      <c r="CF4" s="424"/>
      <c r="CG4" s="424"/>
      <c r="CH4" s="424"/>
      <c r="CI4" s="424"/>
      <c r="CJ4" s="424"/>
      <c r="CK4" s="424"/>
      <c r="CL4" s="424"/>
      <c r="CM4" s="424"/>
      <c r="CN4" s="424"/>
      <c r="CO4" s="425"/>
      <c r="CP4" s="423" t="s">
        <v>94</v>
      </c>
      <c r="CQ4" s="424"/>
      <c r="CR4" s="424"/>
      <c r="CS4" s="424"/>
      <c r="CT4" s="424"/>
      <c r="CU4" s="424"/>
      <c r="CV4" s="424"/>
      <c r="CW4" s="424"/>
      <c r="CX4" s="424"/>
      <c r="CY4" s="424"/>
      <c r="CZ4" s="424"/>
      <c r="DA4" s="424"/>
      <c r="DB4" s="424"/>
      <c r="DC4" s="425"/>
      <c r="DD4" s="416" t="s">
        <v>95</v>
      </c>
      <c r="DE4" s="417"/>
      <c r="DF4" s="417"/>
      <c r="DG4" s="417"/>
      <c r="DH4" s="417"/>
      <c r="DI4" s="417"/>
      <c r="DJ4" s="417"/>
      <c r="DK4" s="417"/>
      <c r="DL4" s="417"/>
      <c r="DM4" s="417"/>
      <c r="DN4" s="417"/>
      <c r="DO4" s="417"/>
      <c r="DP4" s="417"/>
      <c r="DQ4" s="418"/>
    </row>
    <row r="5" spans="1:121" ht="12.75" customHeight="1" x14ac:dyDescent="0.2">
      <c r="B5" s="224"/>
      <c r="C5" s="426" t="s">
        <v>96</v>
      </c>
      <c r="D5" s="427"/>
      <c r="E5" s="427"/>
      <c r="F5" s="427"/>
      <c r="G5" s="427"/>
      <c r="H5" s="427"/>
      <c r="I5" s="428"/>
      <c r="J5" s="426" t="s">
        <v>97</v>
      </c>
      <c r="K5" s="427"/>
      <c r="L5" s="427"/>
      <c r="M5" s="427"/>
      <c r="N5" s="427"/>
      <c r="O5" s="427"/>
      <c r="P5" s="428"/>
      <c r="Q5" s="426" t="s">
        <v>96</v>
      </c>
      <c r="R5" s="427"/>
      <c r="S5" s="427"/>
      <c r="T5" s="427"/>
      <c r="U5" s="427"/>
      <c r="V5" s="427"/>
      <c r="W5" s="428"/>
      <c r="X5" s="426" t="s">
        <v>97</v>
      </c>
      <c r="Y5" s="427"/>
      <c r="Z5" s="427"/>
      <c r="AA5" s="427"/>
      <c r="AB5" s="427"/>
      <c r="AC5" s="427"/>
      <c r="AD5" s="428"/>
      <c r="AE5" s="426" t="s">
        <v>96</v>
      </c>
      <c r="AF5" s="427"/>
      <c r="AG5" s="427"/>
      <c r="AH5" s="427"/>
      <c r="AI5" s="427"/>
      <c r="AJ5" s="427"/>
      <c r="AK5" s="428"/>
      <c r="AL5" s="426" t="s">
        <v>97</v>
      </c>
      <c r="AM5" s="427"/>
      <c r="AN5" s="427"/>
      <c r="AO5" s="427"/>
      <c r="AP5" s="427"/>
      <c r="AQ5" s="427"/>
      <c r="AR5" s="428"/>
      <c r="AS5" s="426" t="s">
        <v>96</v>
      </c>
      <c r="AT5" s="427"/>
      <c r="AU5" s="427"/>
      <c r="AV5" s="427"/>
      <c r="AW5" s="427"/>
      <c r="AX5" s="427"/>
      <c r="AY5" s="428"/>
      <c r="AZ5" s="426" t="s">
        <v>97</v>
      </c>
      <c r="BA5" s="427"/>
      <c r="BB5" s="427"/>
      <c r="BC5" s="427"/>
      <c r="BD5" s="427"/>
      <c r="BE5" s="427"/>
      <c r="BF5" s="428"/>
      <c r="BG5" s="419"/>
      <c r="BH5" s="421"/>
      <c r="BI5" s="421"/>
      <c r="BJ5" s="421"/>
      <c r="BK5" s="421"/>
      <c r="BL5" s="421"/>
      <c r="BM5" s="422"/>
      <c r="BN5" s="426" t="s">
        <v>96</v>
      </c>
      <c r="BO5" s="427"/>
      <c r="BP5" s="427"/>
      <c r="BQ5" s="427"/>
      <c r="BR5" s="427"/>
      <c r="BS5" s="427"/>
      <c r="BT5" s="428"/>
      <c r="BU5" s="426" t="s">
        <v>97</v>
      </c>
      <c r="BV5" s="427"/>
      <c r="BW5" s="427"/>
      <c r="BX5" s="427"/>
      <c r="BY5" s="427"/>
      <c r="BZ5" s="427"/>
      <c r="CA5" s="428"/>
      <c r="CB5" s="426" t="s">
        <v>96</v>
      </c>
      <c r="CC5" s="427"/>
      <c r="CD5" s="427"/>
      <c r="CE5" s="427"/>
      <c r="CF5" s="427"/>
      <c r="CG5" s="427"/>
      <c r="CH5" s="428"/>
      <c r="CI5" s="426" t="s">
        <v>97</v>
      </c>
      <c r="CJ5" s="427"/>
      <c r="CK5" s="427"/>
      <c r="CL5" s="427"/>
      <c r="CM5" s="427"/>
      <c r="CN5" s="427"/>
      <c r="CO5" s="428"/>
      <c r="CP5" s="426" t="s">
        <v>96</v>
      </c>
      <c r="CQ5" s="427"/>
      <c r="CR5" s="427"/>
      <c r="CS5" s="427"/>
      <c r="CT5" s="427"/>
      <c r="CU5" s="427"/>
      <c r="CV5" s="428"/>
      <c r="CW5" s="426" t="s">
        <v>97</v>
      </c>
      <c r="CX5" s="427"/>
      <c r="CY5" s="427"/>
      <c r="CZ5" s="427"/>
      <c r="DA5" s="427"/>
      <c r="DB5" s="427"/>
      <c r="DC5" s="428"/>
      <c r="DD5" s="426" t="s">
        <v>96</v>
      </c>
      <c r="DE5" s="427"/>
      <c r="DF5" s="427"/>
      <c r="DG5" s="427"/>
      <c r="DH5" s="427"/>
      <c r="DI5" s="427"/>
      <c r="DJ5" s="428"/>
      <c r="DK5" s="426" t="s">
        <v>97</v>
      </c>
      <c r="DL5" s="427"/>
      <c r="DM5" s="427"/>
      <c r="DN5" s="427"/>
      <c r="DO5" s="427"/>
      <c r="DP5" s="427"/>
      <c r="DQ5" s="428"/>
    </row>
    <row r="6" spans="1:121" ht="12.75" customHeight="1" x14ac:dyDescent="0.2">
      <c r="A6" s="157"/>
      <c r="B6" s="224"/>
      <c r="C6" s="449" t="s">
        <v>32</v>
      </c>
      <c r="D6" s="414" t="s">
        <v>33</v>
      </c>
      <c r="E6" s="414"/>
      <c r="F6" s="414"/>
      <c r="G6" s="414"/>
      <c r="H6" s="414"/>
      <c r="I6" s="415"/>
      <c r="J6" s="449" t="str">
        <f>C6</f>
        <v>סה"כ מספר תביעות</v>
      </c>
      <c r="K6" s="414" t="s">
        <v>33</v>
      </c>
      <c r="L6" s="414"/>
      <c r="M6" s="414"/>
      <c r="N6" s="414"/>
      <c r="O6" s="414"/>
      <c r="P6" s="415"/>
      <c r="Q6" s="449" t="str">
        <f>J6</f>
        <v>סה"כ מספר תביעות</v>
      </c>
      <c r="R6" s="414" t="s">
        <v>33</v>
      </c>
      <c r="S6" s="414"/>
      <c r="T6" s="414"/>
      <c r="U6" s="414"/>
      <c r="V6" s="414"/>
      <c r="W6" s="415"/>
      <c r="X6" s="449" t="str">
        <f>Q6</f>
        <v>סה"כ מספר תביעות</v>
      </c>
      <c r="Y6" s="414" t="s">
        <v>33</v>
      </c>
      <c r="Z6" s="414"/>
      <c r="AA6" s="414"/>
      <c r="AB6" s="414"/>
      <c r="AC6" s="414"/>
      <c r="AD6" s="415"/>
      <c r="AE6" s="449" t="str">
        <f>X6</f>
        <v>סה"כ מספר תביעות</v>
      </c>
      <c r="AF6" s="414" t="s">
        <v>33</v>
      </c>
      <c r="AG6" s="414"/>
      <c r="AH6" s="414"/>
      <c r="AI6" s="414"/>
      <c r="AJ6" s="414"/>
      <c r="AK6" s="415"/>
      <c r="AL6" s="449" t="str">
        <f>AE6</f>
        <v>סה"כ מספר תביעות</v>
      </c>
      <c r="AM6" s="414" t="s">
        <v>33</v>
      </c>
      <c r="AN6" s="414"/>
      <c r="AO6" s="414"/>
      <c r="AP6" s="414"/>
      <c r="AQ6" s="414"/>
      <c r="AR6" s="415"/>
      <c r="AS6" s="449" t="str">
        <f>AL6</f>
        <v>סה"כ מספר תביעות</v>
      </c>
      <c r="AT6" s="414" t="s">
        <v>33</v>
      </c>
      <c r="AU6" s="414"/>
      <c r="AV6" s="414"/>
      <c r="AW6" s="414"/>
      <c r="AX6" s="414"/>
      <c r="AY6" s="415"/>
      <c r="AZ6" s="449" t="str">
        <f>AS6</f>
        <v>סה"כ מספר תביעות</v>
      </c>
      <c r="BA6" s="414" t="s">
        <v>33</v>
      </c>
      <c r="BB6" s="414"/>
      <c r="BC6" s="414"/>
      <c r="BD6" s="414"/>
      <c r="BE6" s="414"/>
      <c r="BF6" s="415"/>
      <c r="BG6" s="449" t="str">
        <f>AZ6</f>
        <v>סה"כ מספר תביעות</v>
      </c>
      <c r="BH6" s="414" t="s">
        <v>33</v>
      </c>
      <c r="BI6" s="414"/>
      <c r="BJ6" s="414"/>
      <c r="BK6" s="414"/>
      <c r="BL6" s="414"/>
      <c r="BM6" s="415"/>
      <c r="BN6" s="449" t="str">
        <f>AZ6</f>
        <v>סה"כ מספר תביעות</v>
      </c>
      <c r="BO6" s="414" t="s">
        <v>33</v>
      </c>
      <c r="BP6" s="414"/>
      <c r="BQ6" s="414"/>
      <c r="BR6" s="414"/>
      <c r="BS6" s="414"/>
      <c r="BT6" s="415"/>
      <c r="BU6" s="449" t="str">
        <f>BG6</f>
        <v>סה"כ מספר תביעות</v>
      </c>
      <c r="BV6" s="414" t="s">
        <v>33</v>
      </c>
      <c r="BW6" s="414"/>
      <c r="BX6" s="414"/>
      <c r="BY6" s="414"/>
      <c r="BZ6" s="414"/>
      <c r="CA6" s="415"/>
      <c r="CB6" s="449" t="str">
        <f>BN6</f>
        <v>סה"כ מספר תביעות</v>
      </c>
      <c r="CC6" s="414" t="s">
        <v>33</v>
      </c>
      <c r="CD6" s="414"/>
      <c r="CE6" s="414"/>
      <c r="CF6" s="414"/>
      <c r="CG6" s="414"/>
      <c r="CH6" s="415"/>
      <c r="CI6" s="449" t="str">
        <f>BU6</f>
        <v>סה"כ מספר תביעות</v>
      </c>
      <c r="CJ6" s="414" t="s">
        <v>33</v>
      </c>
      <c r="CK6" s="414"/>
      <c r="CL6" s="414"/>
      <c r="CM6" s="414"/>
      <c r="CN6" s="414"/>
      <c r="CO6" s="415"/>
      <c r="CP6" s="449" t="str">
        <f>CB6</f>
        <v>סה"כ מספר תביעות</v>
      </c>
      <c r="CQ6" s="414" t="s">
        <v>33</v>
      </c>
      <c r="CR6" s="414"/>
      <c r="CS6" s="414"/>
      <c r="CT6" s="414"/>
      <c r="CU6" s="414"/>
      <c r="CV6" s="415"/>
      <c r="CW6" s="449" t="str">
        <f>CI6</f>
        <v>סה"כ מספר תביעות</v>
      </c>
      <c r="CX6" s="414" t="s">
        <v>33</v>
      </c>
      <c r="CY6" s="414"/>
      <c r="CZ6" s="414"/>
      <c r="DA6" s="414"/>
      <c r="DB6" s="414"/>
      <c r="DC6" s="415"/>
      <c r="DD6" s="449" t="str">
        <f>CP6</f>
        <v>סה"כ מספר תביעות</v>
      </c>
      <c r="DE6" s="414" t="s">
        <v>33</v>
      </c>
      <c r="DF6" s="414"/>
      <c r="DG6" s="414"/>
      <c r="DH6" s="414"/>
      <c r="DI6" s="414"/>
      <c r="DJ6" s="415"/>
      <c r="DK6" s="449" t="str">
        <f>CW6</f>
        <v>סה"כ מספר תביעות</v>
      </c>
      <c r="DL6" s="414" t="s">
        <v>33</v>
      </c>
      <c r="DM6" s="414"/>
      <c r="DN6" s="414"/>
      <c r="DO6" s="414"/>
      <c r="DP6" s="414"/>
      <c r="DQ6" s="415"/>
    </row>
    <row r="7" spans="1:121" ht="25.5" customHeight="1" x14ac:dyDescent="0.2">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c r="AZ7" s="398"/>
      <c r="BA7" s="238" t="s">
        <v>311</v>
      </c>
      <c r="BB7" s="47" t="s">
        <v>312</v>
      </c>
      <c r="BC7" s="47" t="s">
        <v>222</v>
      </c>
      <c r="BD7" s="47" t="s">
        <v>223</v>
      </c>
      <c r="BE7" s="47" t="s">
        <v>224</v>
      </c>
      <c r="BF7" s="158" t="s">
        <v>41</v>
      </c>
      <c r="BG7" s="398"/>
      <c r="BH7" s="238" t="s">
        <v>311</v>
      </c>
      <c r="BI7" s="47" t="s">
        <v>312</v>
      </c>
      <c r="BJ7" s="47" t="s">
        <v>222</v>
      </c>
      <c r="BK7" s="47" t="s">
        <v>223</v>
      </c>
      <c r="BL7" s="47" t="s">
        <v>224</v>
      </c>
      <c r="BM7" s="158" t="s">
        <v>41</v>
      </c>
      <c r="BN7" s="398"/>
      <c r="BO7" s="238" t="s">
        <v>311</v>
      </c>
      <c r="BP7" s="47" t="s">
        <v>312</v>
      </c>
      <c r="BQ7" s="47" t="s">
        <v>222</v>
      </c>
      <c r="BR7" s="47" t="s">
        <v>223</v>
      </c>
      <c r="BS7" s="47" t="s">
        <v>224</v>
      </c>
      <c r="BT7" s="158" t="s">
        <v>41</v>
      </c>
      <c r="BU7" s="398"/>
      <c r="BV7" s="238" t="s">
        <v>311</v>
      </c>
      <c r="BW7" s="47" t="s">
        <v>312</v>
      </c>
      <c r="BX7" s="47" t="s">
        <v>222</v>
      </c>
      <c r="BY7" s="47" t="s">
        <v>223</v>
      </c>
      <c r="BZ7" s="47" t="s">
        <v>224</v>
      </c>
      <c r="CA7" s="158" t="s">
        <v>41</v>
      </c>
      <c r="CB7" s="398"/>
      <c r="CC7" s="238" t="s">
        <v>311</v>
      </c>
      <c r="CD7" s="47" t="s">
        <v>312</v>
      </c>
      <c r="CE7" s="47" t="s">
        <v>222</v>
      </c>
      <c r="CF7" s="47" t="s">
        <v>223</v>
      </c>
      <c r="CG7" s="47" t="s">
        <v>224</v>
      </c>
      <c r="CH7" s="158" t="s">
        <v>41</v>
      </c>
      <c r="CI7" s="398"/>
      <c r="CJ7" s="238" t="s">
        <v>311</v>
      </c>
      <c r="CK7" s="47" t="s">
        <v>312</v>
      </c>
      <c r="CL7" s="47" t="s">
        <v>222</v>
      </c>
      <c r="CM7" s="47" t="s">
        <v>223</v>
      </c>
      <c r="CN7" s="47" t="s">
        <v>224</v>
      </c>
      <c r="CO7" s="158" t="s">
        <v>41</v>
      </c>
      <c r="CP7" s="398"/>
      <c r="CQ7" s="238" t="s">
        <v>311</v>
      </c>
      <c r="CR7" s="47" t="s">
        <v>312</v>
      </c>
      <c r="CS7" s="47" t="s">
        <v>222</v>
      </c>
      <c r="CT7" s="47" t="s">
        <v>223</v>
      </c>
      <c r="CU7" s="47" t="s">
        <v>224</v>
      </c>
      <c r="CV7" s="158" t="s">
        <v>41</v>
      </c>
      <c r="CW7" s="398"/>
      <c r="CX7" s="238" t="s">
        <v>311</v>
      </c>
      <c r="CY7" s="47" t="s">
        <v>312</v>
      </c>
      <c r="CZ7" s="47" t="s">
        <v>222</v>
      </c>
      <c r="DA7" s="47" t="s">
        <v>223</v>
      </c>
      <c r="DB7" s="47" t="s">
        <v>224</v>
      </c>
      <c r="DC7" s="158" t="s">
        <v>41</v>
      </c>
      <c r="DD7" s="398"/>
      <c r="DE7" s="238" t="s">
        <v>311</v>
      </c>
      <c r="DF7" s="47" t="s">
        <v>312</v>
      </c>
      <c r="DG7" s="47" t="s">
        <v>222</v>
      </c>
      <c r="DH7" s="47" t="s">
        <v>223</v>
      </c>
      <c r="DI7" s="47" t="s">
        <v>224</v>
      </c>
      <c r="DJ7" s="158" t="s">
        <v>41</v>
      </c>
      <c r="DK7" s="398"/>
      <c r="DL7" s="238" t="s">
        <v>311</v>
      </c>
      <c r="DM7" s="47" t="s">
        <v>312</v>
      </c>
      <c r="DN7" s="47" t="s">
        <v>222</v>
      </c>
      <c r="DO7" s="47" t="s">
        <v>223</v>
      </c>
      <c r="DP7" s="47" t="s">
        <v>224</v>
      </c>
      <c r="DQ7" s="158" t="s">
        <v>41</v>
      </c>
    </row>
    <row r="8" spans="1:121" x14ac:dyDescent="0.2">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c r="AL8" s="244" t="s">
        <v>103</v>
      </c>
      <c r="AM8" s="115" t="s">
        <v>104</v>
      </c>
      <c r="AN8" s="55" t="s">
        <v>105</v>
      </c>
      <c r="AO8" s="55" t="s">
        <v>106</v>
      </c>
      <c r="AP8" s="55" t="s">
        <v>107</v>
      </c>
      <c r="AQ8" s="55" t="s">
        <v>108</v>
      </c>
      <c r="AR8" s="59" t="s">
        <v>109</v>
      </c>
      <c r="AS8" s="244" t="s">
        <v>110</v>
      </c>
      <c r="AT8" s="115" t="s">
        <v>111</v>
      </c>
      <c r="AU8" s="55" t="s">
        <v>112</v>
      </c>
      <c r="AV8" s="55" t="s">
        <v>113</v>
      </c>
      <c r="AW8" s="55" t="s">
        <v>114</v>
      </c>
      <c r="AX8" s="55" t="s">
        <v>115</v>
      </c>
      <c r="AY8" s="59" t="s">
        <v>116</v>
      </c>
      <c r="AZ8" s="244" t="s">
        <v>117</v>
      </c>
      <c r="BA8" s="115" t="s">
        <v>118</v>
      </c>
      <c r="BB8" s="55" t="s">
        <v>119</v>
      </c>
      <c r="BC8" s="55" t="s">
        <v>120</v>
      </c>
      <c r="BD8" s="55" t="s">
        <v>121</v>
      </c>
      <c r="BE8" s="55" t="s">
        <v>122</v>
      </c>
      <c r="BF8" s="59" t="s">
        <v>123</v>
      </c>
      <c r="BG8" s="244" t="s">
        <v>124</v>
      </c>
      <c r="BH8" s="115" t="s">
        <v>125</v>
      </c>
      <c r="BI8" s="55" t="s">
        <v>126</v>
      </c>
      <c r="BJ8" s="55" t="s">
        <v>127</v>
      </c>
      <c r="BK8" s="55" t="s">
        <v>128</v>
      </c>
      <c r="BL8" s="55" t="s">
        <v>129</v>
      </c>
      <c r="BM8" s="59" t="s">
        <v>130</v>
      </c>
      <c r="BN8" s="244" t="s">
        <v>131</v>
      </c>
      <c r="BO8" s="115" t="s">
        <v>132</v>
      </c>
      <c r="BP8" s="55" t="s">
        <v>133</v>
      </c>
      <c r="BQ8" s="55" t="s">
        <v>134</v>
      </c>
      <c r="BR8" s="55" t="s">
        <v>135</v>
      </c>
      <c r="BS8" s="55" t="s">
        <v>136</v>
      </c>
      <c r="BT8" s="59" t="s">
        <v>137</v>
      </c>
      <c r="BU8" s="244" t="s">
        <v>138</v>
      </c>
      <c r="BV8" s="115" t="s">
        <v>139</v>
      </c>
      <c r="BW8" s="55" t="s">
        <v>281</v>
      </c>
      <c r="BX8" s="55" t="s">
        <v>282</v>
      </c>
      <c r="BY8" s="55" t="s">
        <v>283</v>
      </c>
      <c r="BZ8" s="55" t="s">
        <v>284</v>
      </c>
      <c r="CA8" s="59" t="s">
        <v>285</v>
      </c>
      <c r="CB8" s="244" t="s">
        <v>286</v>
      </c>
      <c r="CC8" s="115" t="s">
        <v>287</v>
      </c>
      <c r="CD8" s="55" t="s">
        <v>288</v>
      </c>
      <c r="CE8" s="55" t="s">
        <v>289</v>
      </c>
      <c r="CF8" s="55" t="s">
        <v>290</v>
      </c>
      <c r="CG8" s="55" t="s">
        <v>291</v>
      </c>
      <c r="CH8" s="59" t="s">
        <v>292</v>
      </c>
      <c r="CI8" s="244" t="s">
        <v>293</v>
      </c>
      <c r="CJ8" s="115" t="s">
        <v>294</v>
      </c>
      <c r="CK8" s="55" t="s">
        <v>295</v>
      </c>
      <c r="CL8" s="55" t="s">
        <v>296</v>
      </c>
      <c r="CM8" s="55" t="s">
        <v>297</v>
      </c>
      <c r="CN8" s="55" t="s">
        <v>298</v>
      </c>
      <c r="CO8" s="59" t="s">
        <v>299</v>
      </c>
      <c r="CP8" s="244" t="s">
        <v>300</v>
      </c>
      <c r="CQ8" s="115" t="s">
        <v>301</v>
      </c>
      <c r="CR8" s="55" t="s">
        <v>302</v>
      </c>
      <c r="CS8" s="55" t="s">
        <v>303</v>
      </c>
      <c r="CT8" s="55" t="s">
        <v>304</v>
      </c>
      <c r="CU8" s="55" t="s">
        <v>305</v>
      </c>
      <c r="CV8" s="59" t="s">
        <v>306</v>
      </c>
      <c r="CW8" s="244" t="s">
        <v>307</v>
      </c>
      <c r="CX8" s="115" t="s">
        <v>308</v>
      </c>
      <c r="CY8" s="55" t="s">
        <v>309</v>
      </c>
      <c r="CZ8" s="55" t="s">
        <v>310</v>
      </c>
      <c r="DA8" s="55" t="s">
        <v>320</v>
      </c>
      <c r="DB8" s="55" t="s">
        <v>321</v>
      </c>
      <c r="DC8" s="59" t="s">
        <v>322</v>
      </c>
      <c r="DD8" s="244" t="s">
        <v>323</v>
      </c>
      <c r="DE8" s="115" t="s">
        <v>324</v>
      </c>
      <c r="DF8" s="55" t="s">
        <v>325</v>
      </c>
      <c r="DG8" s="55" t="s">
        <v>326</v>
      </c>
      <c r="DH8" s="55" t="s">
        <v>327</v>
      </c>
      <c r="DI8" s="55" t="s">
        <v>328</v>
      </c>
      <c r="DJ8" s="59" t="s">
        <v>329</v>
      </c>
      <c r="DK8" s="244" t="s">
        <v>330</v>
      </c>
      <c r="DL8" s="57" t="s">
        <v>331</v>
      </c>
      <c r="DM8" s="55" t="s">
        <v>332</v>
      </c>
      <c r="DN8" s="55" t="s">
        <v>333</v>
      </c>
      <c r="DO8" s="55" t="s">
        <v>334</v>
      </c>
      <c r="DP8" s="55" t="s">
        <v>335</v>
      </c>
      <c r="DQ8" s="59" t="s">
        <v>336</v>
      </c>
    </row>
    <row r="9" spans="1:121" x14ac:dyDescent="0.2">
      <c r="A9" s="161" t="s">
        <v>72</v>
      </c>
      <c r="B9" s="225" t="s">
        <v>73</v>
      </c>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row>
    <row r="10" spans="1:121" x14ac:dyDescent="0.2">
      <c r="A10" s="164">
        <v>1</v>
      </c>
      <c r="B10" s="165" t="s">
        <v>74</v>
      </c>
      <c r="C10" s="316"/>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c r="AF10" s="242"/>
      <c r="AG10" s="175"/>
      <c r="AH10" s="175"/>
      <c r="AI10" s="175"/>
      <c r="AJ10" s="175"/>
      <c r="AK10" s="176"/>
      <c r="AL10" s="316"/>
      <c r="AM10" s="242"/>
      <c r="AN10" s="175"/>
      <c r="AO10" s="175"/>
      <c r="AP10" s="175"/>
      <c r="AQ10" s="175"/>
      <c r="AR10" s="176"/>
      <c r="AS10" s="316"/>
      <c r="AT10" s="242"/>
      <c r="AU10" s="175"/>
      <c r="AV10" s="175"/>
      <c r="AW10" s="175"/>
      <c r="AX10" s="175"/>
      <c r="AY10" s="176"/>
      <c r="AZ10" s="316"/>
      <c r="BA10" s="242"/>
      <c r="BB10" s="175"/>
      <c r="BC10" s="175"/>
      <c r="BD10" s="175"/>
      <c r="BE10" s="175"/>
      <c r="BF10" s="176"/>
      <c r="BG10" s="316"/>
      <c r="BH10" s="242"/>
      <c r="BI10" s="175"/>
      <c r="BJ10" s="175"/>
      <c r="BK10" s="175"/>
      <c r="BL10" s="175"/>
      <c r="BM10" s="176"/>
      <c r="BN10" s="316"/>
      <c r="BO10" s="242"/>
      <c r="BP10" s="175"/>
      <c r="BQ10" s="175"/>
      <c r="BR10" s="175"/>
      <c r="BS10" s="175"/>
      <c r="BT10" s="176"/>
      <c r="BU10" s="316"/>
      <c r="BV10" s="242"/>
      <c r="BW10" s="175"/>
      <c r="BX10" s="175"/>
      <c r="BY10" s="175"/>
      <c r="BZ10" s="175"/>
      <c r="CA10" s="176"/>
      <c r="CB10" s="316"/>
      <c r="CC10" s="242"/>
      <c r="CD10" s="175"/>
      <c r="CE10" s="175"/>
      <c r="CF10" s="175"/>
      <c r="CG10" s="175"/>
      <c r="CH10" s="176"/>
      <c r="CI10" s="316"/>
      <c r="CJ10" s="242"/>
      <c r="CK10" s="175"/>
      <c r="CL10" s="175"/>
      <c r="CM10" s="175"/>
      <c r="CN10" s="175"/>
      <c r="CO10" s="176"/>
      <c r="CP10" s="316"/>
      <c r="CQ10" s="242"/>
      <c r="CR10" s="175"/>
      <c r="CS10" s="175"/>
      <c r="CT10" s="175"/>
      <c r="CU10" s="175"/>
      <c r="CV10" s="176"/>
      <c r="CW10" s="316"/>
      <c r="CX10" s="242"/>
      <c r="CY10" s="175"/>
      <c r="CZ10" s="175"/>
      <c r="DA10" s="175"/>
      <c r="DB10" s="175"/>
      <c r="DC10" s="176"/>
      <c r="DD10" s="316"/>
      <c r="DE10" s="242"/>
      <c r="DF10" s="175"/>
      <c r="DG10" s="175"/>
      <c r="DH10" s="175"/>
      <c r="DI10" s="175"/>
      <c r="DJ10" s="176"/>
      <c r="DK10" s="316"/>
      <c r="DL10" s="242"/>
      <c r="DM10" s="175"/>
      <c r="DN10" s="175"/>
      <c r="DO10" s="175"/>
      <c r="DP10" s="175"/>
      <c r="DQ10" s="176"/>
    </row>
    <row r="11" spans="1:121" x14ac:dyDescent="0.2">
      <c r="A11" s="164">
        <f>A10+1</f>
        <v>2</v>
      </c>
      <c r="B11" s="165" t="s">
        <v>75</v>
      </c>
      <c r="C11" s="316"/>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c r="AF11" s="242"/>
      <c r="AG11" s="175"/>
      <c r="AH11" s="175"/>
      <c r="AI11" s="175"/>
      <c r="AJ11" s="175"/>
      <c r="AK11" s="176"/>
      <c r="AL11" s="316"/>
      <c r="AM11" s="242"/>
      <c r="AN11" s="175"/>
      <c r="AO11" s="175"/>
      <c r="AP11" s="175"/>
      <c r="AQ11" s="175"/>
      <c r="AR11" s="176"/>
      <c r="AS11" s="316"/>
      <c r="AT11" s="242"/>
      <c r="AU11" s="175"/>
      <c r="AV11" s="175"/>
      <c r="AW11" s="175"/>
      <c r="AX11" s="175"/>
      <c r="AY11" s="176"/>
      <c r="AZ11" s="316"/>
      <c r="BA11" s="242"/>
      <c r="BB11" s="175"/>
      <c r="BC11" s="175"/>
      <c r="BD11" s="175"/>
      <c r="BE11" s="175"/>
      <c r="BF11" s="176"/>
      <c r="BG11" s="316"/>
      <c r="BH11" s="242"/>
      <c r="BI11" s="175"/>
      <c r="BJ11" s="175"/>
      <c r="BK11" s="175"/>
      <c r="BL11" s="175"/>
      <c r="BM11" s="176"/>
      <c r="BN11" s="316"/>
      <c r="BO11" s="242"/>
      <c r="BP11" s="175"/>
      <c r="BQ11" s="175"/>
      <c r="BR11" s="175"/>
      <c r="BS11" s="175"/>
      <c r="BT11" s="176"/>
      <c r="BU11" s="316"/>
      <c r="BV11" s="242"/>
      <c r="BW11" s="175"/>
      <c r="BX11" s="175"/>
      <c r="BY11" s="175"/>
      <c r="BZ11" s="175"/>
      <c r="CA11" s="176"/>
      <c r="CB11" s="316"/>
      <c r="CC11" s="242"/>
      <c r="CD11" s="175"/>
      <c r="CE11" s="175"/>
      <c r="CF11" s="175"/>
      <c r="CG11" s="175"/>
      <c r="CH11" s="176"/>
      <c r="CI11" s="316"/>
      <c r="CJ11" s="242"/>
      <c r="CK11" s="175"/>
      <c r="CL11" s="175"/>
      <c r="CM11" s="175"/>
      <c r="CN11" s="175"/>
      <c r="CO11" s="176"/>
      <c r="CP11" s="316"/>
      <c r="CQ11" s="242"/>
      <c r="CR11" s="175"/>
      <c r="CS11" s="175"/>
      <c r="CT11" s="175"/>
      <c r="CU11" s="175"/>
      <c r="CV11" s="176"/>
      <c r="CW11" s="316"/>
      <c r="CX11" s="242"/>
      <c r="CY11" s="175"/>
      <c r="CZ11" s="175"/>
      <c r="DA11" s="175"/>
      <c r="DB11" s="175"/>
      <c r="DC11" s="176"/>
      <c r="DD11" s="316"/>
      <c r="DE11" s="242"/>
      <c r="DF11" s="175"/>
      <c r="DG11" s="175"/>
      <c r="DH11" s="175"/>
      <c r="DI11" s="175"/>
      <c r="DJ11" s="176"/>
      <c r="DK11" s="316"/>
      <c r="DL11" s="242"/>
      <c r="DM11" s="175"/>
      <c r="DN11" s="175"/>
      <c r="DO11" s="175"/>
      <c r="DP11" s="175"/>
      <c r="DQ11" s="176"/>
    </row>
    <row r="12" spans="1:121" x14ac:dyDescent="0.2">
      <c r="A12" s="164">
        <v>3</v>
      </c>
      <c r="B12" s="165" t="s">
        <v>314</v>
      </c>
      <c r="C12" s="248">
        <f>SUM(D12:I12)</f>
        <v>0</v>
      </c>
      <c r="D12" s="312"/>
      <c r="E12" s="306"/>
      <c r="F12" s="312"/>
      <c r="G12" s="312"/>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0</v>
      </c>
      <c r="AF12" s="312"/>
      <c r="AG12" s="306"/>
      <c r="AH12" s="312"/>
      <c r="AI12" s="312"/>
      <c r="AJ12" s="312"/>
      <c r="AK12" s="313"/>
      <c r="AL12" s="248">
        <f>SUM(AM12:AR12)</f>
        <v>0</v>
      </c>
      <c r="AM12" s="312"/>
      <c r="AN12" s="306"/>
      <c r="AO12" s="312"/>
      <c r="AP12" s="312"/>
      <c r="AQ12" s="312"/>
      <c r="AR12" s="313"/>
      <c r="AS12" s="248">
        <f>SUM(AT12:AY12)</f>
        <v>0</v>
      </c>
      <c r="AT12" s="312"/>
      <c r="AU12" s="306"/>
      <c r="AV12" s="312"/>
      <c r="AW12" s="312"/>
      <c r="AX12" s="312"/>
      <c r="AY12" s="313"/>
      <c r="AZ12" s="248">
        <f>SUM(BA12:BF12)</f>
        <v>0</v>
      </c>
      <c r="BA12" s="312"/>
      <c r="BB12" s="306"/>
      <c r="BC12" s="312"/>
      <c r="BD12" s="312"/>
      <c r="BE12" s="312"/>
      <c r="BF12" s="313"/>
      <c r="BG12" s="248">
        <f>SUM(BH12:BM12)</f>
        <v>0</v>
      </c>
      <c r="BH12" s="312"/>
      <c r="BI12" s="306"/>
      <c r="BJ12" s="312"/>
      <c r="BK12" s="312"/>
      <c r="BL12" s="312"/>
      <c r="BM12" s="313"/>
      <c r="BN12" s="248">
        <f>SUM(BO12:BT12)</f>
        <v>0</v>
      </c>
      <c r="BO12" s="312"/>
      <c r="BP12" s="306"/>
      <c r="BQ12" s="312"/>
      <c r="BR12" s="312"/>
      <c r="BS12" s="312"/>
      <c r="BT12" s="313"/>
      <c r="BU12" s="248">
        <f>SUM(BV12:CA12)</f>
        <v>0</v>
      </c>
      <c r="BV12" s="312"/>
      <c r="BW12" s="306"/>
      <c r="BX12" s="312"/>
      <c r="BY12" s="312"/>
      <c r="BZ12" s="312"/>
      <c r="CA12" s="313"/>
      <c r="CB12" s="248">
        <f>SUM(CC12:CH12)</f>
        <v>0</v>
      </c>
      <c r="CC12" s="312"/>
      <c r="CD12" s="306"/>
      <c r="CE12" s="312"/>
      <c r="CF12" s="312"/>
      <c r="CG12" s="312"/>
      <c r="CH12" s="313"/>
      <c r="CI12" s="248">
        <f>SUM(CJ12:CO12)</f>
        <v>0</v>
      </c>
      <c r="CJ12" s="312"/>
      <c r="CK12" s="306"/>
      <c r="CL12" s="312"/>
      <c r="CM12" s="312"/>
      <c r="CN12" s="312"/>
      <c r="CO12" s="313"/>
      <c r="CP12" s="248">
        <f>SUM(CQ12:CV12)</f>
        <v>0</v>
      </c>
      <c r="CQ12" s="312"/>
      <c r="CR12" s="306"/>
      <c r="CS12" s="312"/>
      <c r="CT12" s="312"/>
      <c r="CU12" s="312"/>
      <c r="CV12" s="313"/>
      <c r="CW12" s="248">
        <f>SUM(CX12:DC12)</f>
        <v>0</v>
      </c>
      <c r="CX12" s="312"/>
      <c r="CY12" s="306"/>
      <c r="CZ12" s="312"/>
      <c r="DA12" s="312"/>
      <c r="DB12" s="312"/>
      <c r="DC12" s="313"/>
      <c r="DD12" s="248">
        <f>SUM(DE12:DJ12)</f>
        <v>0</v>
      </c>
      <c r="DE12" s="312"/>
      <c r="DF12" s="306"/>
      <c r="DG12" s="312"/>
      <c r="DH12" s="312"/>
      <c r="DI12" s="312"/>
      <c r="DJ12" s="313"/>
      <c r="DK12" s="248">
        <f>SUM(DL12:DQ12)</f>
        <v>0</v>
      </c>
      <c r="DL12" s="312"/>
      <c r="DM12" s="306"/>
      <c r="DN12" s="312"/>
      <c r="DO12" s="312"/>
      <c r="DP12" s="312"/>
      <c r="DQ12" s="313"/>
    </row>
    <row r="13" spans="1:121"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c r="AL13" s="248">
        <f>SUM(AM13:AR13)</f>
        <v>0</v>
      </c>
      <c r="AM13" s="312"/>
      <c r="AN13" s="306"/>
      <c r="AO13" s="312"/>
      <c r="AP13" s="312"/>
      <c r="AQ13" s="312"/>
      <c r="AR13" s="313"/>
      <c r="AS13" s="248">
        <f>SUM(AT13:AY13)</f>
        <v>0</v>
      </c>
      <c r="AT13" s="312"/>
      <c r="AU13" s="306"/>
      <c r="AV13" s="312"/>
      <c r="AW13" s="312"/>
      <c r="AX13" s="312"/>
      <c r="AY13" s="313"/>
      <c r="AZ13" s="248">
        <f>SUM(BA13:BF13)</f>
        <v>0</v>
      </c>
      <c r="BA13" s="312"/>
      <c r="BB13" s="306"/>
      <c r="BC13" s="312"/>
      <c r="BD13" s="312"/>
      <c r="BE13" s="312"/>
      <c r="BF13" s="313"/>
      <c r="BG13" s="248">
        <f>SUM(BH13:BM13)</f>
        <v>0</v>
      </c>
      <c r="BH13" s="312"/>
      <c r="BI13" s="306"/>
      <c r="BJ13" s="312"/>
      <c r="BK13" s="312"/>
      <c r="BL13" s="312"/>
      <c r="BM13" s="313"/>
      <c r="BN13" s="248">
        <f>SUM(BO13:BT13)</f>
        <v>0</v>
      </c>
      <c r="BO13" s="312"/>
      <c r="BP13" s="306"/>
      <c r="BQ13" s="312"/>
      <c r="BR13" s="312"/>
      <c r="BS13" s="312"/>
      <c r="BT13" s="313"/>
      <c r="BU13" s="248">
        <f>SUM(BV13:CA13)</f>
        <v>0</v>
      </c>
      <c r="BV13" s="312"/>
      <c r="BW13" s="306"/>
      <c r="BX13" s="312"/>
      <c r="BY13" s="312"/>
      <c r="BZ13" s="312"/>
      <c r="CA13" s="313"/>
      <c r="CB13" s="248">
        <f>SUM(CC13:CH13)</f>
        <v>0</v>
      </c>
      <c r="CC13" s="312"/>
      <c r="CD13" s="306"/>
      <c r="CE13" s="312"/>
      <c r="CF13" s="312"/>
      <c r="CG13" s="312"/>
      <c r="CH13" s="313"/>
      <c r="CI13" s="248">
        <f>SUM(CJ13:CO13)</f>
        <v>0</v>
      </c>
      <c r="CJ13" s="312"/>
      <c r="CK13" s="306"/>
      <c r="CL13" s="312"/>
      <c r="CM13" s="312"/>
      <c r="CN13" s="312"/>
      <c r="CO13" s="313"/>
      <c r="CP13" s="248">
        <f>SUM(CQ13:CV13)</f>
        <v>0</v>
      </c>
      <c r="CQ13" s="312"/>
      <c r="CR13" s="306"/>
      <c r="CS13" s="312"/>
      <c r="CT13" s="312"/>
      <c r="CU13" s="312"/>
      <c r="CV13" s="313"/>
      <c r="CW13" s="248">
        <f>SUM(CX13:DC13)</f>
        <v>0</v>
      </c>
      <c r="CX13" s="312"/>
      <c r="CY13" s="306"/>
      <c r="CZ13" s="312"/>
      <c r="DA13" s="312"/>
      <c r="DB13" s="312"/>
      <c r="DC13" s="313"/>
      <c r="DD13" s="248">
        <f>SUM(DE13:DJ13)</f>
        <v>0</v>
      </c>
      <c r="DE13" s="312"/>
      <c r="DF13" s="306"/>
      <c r="DG13" s="312"/>
      <c r="DH13" s="312"/>
      <c r="DI13" s="312"/>
      <c r="DJ13" s="313"/>
      <c r="DK13" s="248">
        <f>SUM(DL13:DQ13)</f>
        <v>0</v>
      </c>
      <c r="DL13" s="312"/>
      <c r="DM13" s="306"/>
      <c r="DN13" s="312"/>
      <c r="DO13" s="312"/>
      <c r="DP13" s="312"/>
      <c r="DQ13" s="313"/>
    </row>
    <row r="14" spans="1:121" x14ac:dyDescent="0.2">
      <c r="A14" s="164">
        <v>4</v>
      </c>
      <c r="B14" s="165" t="s">
        <v>77</v>
      </c>
      <c r="C14" s="248">
        <f>SUM(D14:I14)</f>
        <v>0</v>
      </c>
      <c r="D14" s="312"/>
      <c r="E14" s="306"/>
      <c r="F14" s="312"/>
      <c r="G14" s="312"/>
      <c r="H14" s="312"/>
      <c r="I14" s="313"/>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0</v>
      </c>
      <c r="AF14" s="312"/>
      <c r="AG14" s="306"/>
      <c r="AH14" s="312"/>
      <c r="AI14" s="312"/>
      <c r="AJ14" s="312"/>
      <c r="AK14" s="313"/>
      <c r="AL14" s="248">
        <f>SUM(AM14:AR14)</f>
        <v>0</v>
      </c>
      <c r="AM14" s="312"/>
      <c r="AN14" s="306"/>
      <c r="AO14" s="312"/>
      <c r="AP14" s="312"/>
      <c r="AQ14" s="312"/>
      <c r="AR14" s="313"/>
      <c r="AS14" s="248">
        <f>SUM(AT14:AY14)</f>
        <v>0</v>
      </c>
      <c r="AT14" s="312"/>
      <c r="AU14" s="306"/>
      <c r="AV14" s="312"/>
      <c r="AW14" s="312"/>
      <c r="AX14" s="312"/>
      <c r="AY14" s="313"/>
      <c r="AZ14" s="248">
        <f>SUM(BA14:BF14)</f>
        <v>0</v>
      </c>
      <c r="BA14" s="312"/>
      <c r="BB14" s="306"/>
      <c r="BC14" s="312"/>
      <c r="BD14" s="312"/>
      <c r="BE14" s="312"/>
      <c r="BF14" s="313"/>
      <c r="BG14" s="248">
        <f>SUM(BH14:BM14)</f>
        <v>0</v>
      </c>
      <c r="BH14" s="312"/>
      <c r="BI14" s="306"/>
      <c r="BJ14" s="312"/>
      <c r="BK14" s="312"/>
      <c r="BL14" s="312"/>
      <c r="BM14" s="313"/>
      <c r="BN14" s="248">
        <f>SUM(BO14:BT14)</f>
        <v>0</v>
      </c>
      <c r="BO14" s="312"/>
      <c r="BP14" s="306"/>
      <c r="BQ14" s="312"/>
      <c r="BR14" s="312"/>
      <c r="BS14" s="312"/>
      <c r="BT14" s="313"/>
      <c r="BU14" s="248">
        <f>SUM(BV14:CA14)</f>
        <v>0</v>
      </c>
      <c r="BV14" s="312"/>
      <c r="BW14" s="306"/>
      <c r="BX14" s="312"/>
      <c r="BY14" s="312"/>
      <c r="BZ14" s="312"/>
      <c r="CA14" s="313"/>
      <c r="CB14" s="248">
        <f>SUM(CC14:CH14)</f>
        <v>0</v>
      </c>
      <c r="CC14" s="312"/>
      <c r="CD14" s="306"/>
      <c r="CE14" s="312"/>
      <c r="CF14" s="312"/>
      <c r="CG14" s="312"/>
      <c r="CH14" s="313"/>
      <c r="CI14" s="248">
        <f>SUM(CJ14:CO14)</f>
        <v>0</v>
      </c>
      <c r="CJ14" s="312"/>
      <c r="CK14" s="306"/>
      <c r="CL14" s="312"/>
      <c r="CM14" s="312"/>
      <c r="CN14" s="312"/>
      <c r="CO14" s="313"/>
      <c r="CP14" s="248">
        <f>SUM(CQ14:CV14)</f>
        <v>0</v>
      </c>
      <c r="CQ14" s="312"/>
      <c r="CR14" s="306"/>
      <c r="CS14" s="312"/>
      <c r="CT14" s="312"/>
      <c r="CU14" s="312"/>
      <c r="CV14" s="313"/>
      <c r="CW14" s="248">
        <f>SUM(CX14:DC14)</f>
        <v>0</v>
      </c>
      <c r="CX14" s="312"/>
      <c r="CY14" s="306"/>
      <c r="CZ14" s="312"/>
      <c r="DA14" s="312"/>
      <c r="DB14" s="312"/>
      <c r="DC14" s="313"/>
      <c r="DD14" s="248">
        <f>SUM(DE14:DJ14)</f>
        <v>0</v>
      </c>
      <c r="DE14" s="312"/>
      <c r="DF14" s="306"/>
      <c r="DG14" s="312"/>
      <c r="DH14" s="312"/>
      <c r="DI14" s="312"/>
      <c r="DJ14" s="313"/>
      <c r="DK14" s="248">
        <f>SUM(DL14:DQ14)</f>
        <v>0</v>
      </c>
      <c r="DL14" s="312"/>
      <c r="DM14" s="306"/>
      <c r="DN14" s="312"/>
      <c r="DO14" s="312"/>
      <c r="DP14" s="312"/>
      <c r="DQ14" s="313"/>
    </row>
    <row r="15" spans="1:121"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c r="AL15" s="248">
        <f>SUM(AM15:AR15)</f>
        <v>0</v>
      </c>
      <c r="AM15" s="312"/>
      <c r="AN15" s="306"/>
      <c r="AO15" s="312"/>
      <c r="AP15" s="312"/>
      <c r="AQ15" s="312"/>
      <c r="AR15" s="313"/>
      <c r="AS15" s="248">
        <f>SUM(AT15:AY15)</f>
        <v>0</v>
      </c>
      <c r="AT15" s="312"/>
      <c r="AU15" s="306"/>
      <c r="AV15" s="312"/>
      <c r="AW15" s="312"/>
      <c r="AX15" s="312"/>
      <c r="AY15" s="313"/>
      <c r="AZ15" s="248">
        <f>SUM(BA15:BF15)</f>
        <v>0</v>
      </c>
      <c r="BA15" s="312"/>
      <c r="BB15" s="306"/>
      <c r="BC15" s="312"/>
      <c r="BD15" s="312"/>
      <c r="BE15" s="312"/>
      <c r="BF15" s="313"/>
      <c r="BG15" s="248">
        <f>SUM(BH15:BM15)</f>
        <v>0</v>
      </c>
      <c r="BH15" s="312"/>
      <c r="BI15" s="306"/>
      <c r="BJ15" s="312"/>
      <c r="BK15" s="312"/>
      <c r="BL15" s="312"/>
      <c r="BM15" s="313"/>
      <c r="BN15" s="248">
        <f>SUM(BO15:BT15)</f>
        <v>0</v>
      </c>
      <c r="BO15" s="312"/>
      <c r="BP15" s="306"/>
      <c r="BQ15" s="312"/>
      <c r="BR15" s="312"/>
      <c r="BS15" s="312"/>
      <c r="BT15" s="313"/>
      <c r="BU15" s="248">
        <f>SUM(BV15:CA15)</f>
        <v>0</v>
      </c>
      <c r="BV15" s="312"/>
      <c r="BW15" s="306"/>
      <c r="BX15" s="312"/>
      <c r="BY15" s="312"/>
      <c r="BZ15" s="312"/>
      <c r="CA15" s="313"/>
      <c r="CB15" s="248">
        <f>SUM(CC15:CH15)</f>
        <v>0</v>
      </c>
      <c r="CC15" s="312"/>
      <c r="CD15" s="306"/>
      <c r="CE15" s="312"/>
      <c r="CF15" s="312"/>
      <c r="CG15" s="312"/>
      <c r="CH15" s="313"/>
      <c r="CI15" s="248">
        <f>SUM(CJ15:CO15)</f>
        <v>0</v>
      </c>
      <c r="CJ15" s="312"/>
      <c r="CK15" s="306"/>
      <c r="CL15" s="312"/>
      <c r="CM15" s="312"/>
      <c r="CN15" s="312"/>
      <c r="CO15" s="313"/>
      <c r="CP15" s="248">
        <f>SUM(CQ15:CV15)</f>
        <v>0</v>
      </c>
      <c r="CQ15" s="312"/>
      <c r="CR15" s="306"/>
      <c r="CS15" s="312"/>
      <c r="CT15" s="312"/>
      <c r="CU15" s="312"/>
      <c r="CV15" s="313"/>
      <c r="CW15" s="248">
        <f>SUM(CX15:DC15)</f>
        <v>0</v>
      </c>
      <c r="CX15" s="312"/>
      <c r="CY15" s="306"/>
      <c r="CZ15" s="312"/>
      <c r="DA15" s="312"/>
      <c r="DB15" s="312"/>
      <c r="DC15" s="313"/>
      <c r="DD15" s="248">
        <f>SUM(DE15:DJ15)</f>
        <v>0</v>
      </c>
      <c r="DE15" s="312"/>
      <c r="DF15" s="306"/>
      <c r="DG15" s="312"/>
      <c r="DH15" s="312"/>
      <c r="DI15" s="312"/>
      <c r="DJ15" s="313"/>
      <c r="DK15" s="248">
        <f>SUM(DL15:DQ15)</f>
        <v>0</v>
      </c>
      <c r="DL15" s="312"/>
      <c r="DM15" s="306"/>
      <c r="DN15" s="312"/>
      <c r="DO15" s="312"/>
      <c r="DP15" s="312"/>
      <c r="DQ15" s="313"/>
    </row>
    <row r="16" spans="1:121"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0</v>
      </c>
      <c r="AF16" s="312"/>
      <c r="AG16" s="306"/>
      <c r="AH16" s="312"/>
      <c r="AI16" s="312"/>
      <c r="AJ16" s="312"/>
      <c r="AK16" s="313"/>
      <c r="AL16" s="248">
        <f>SUM(AM16:AR16)</f>
        <v>0</v>
      </c>
      <c r="AM16" s="312"/>
      <c r="AN16" s="306"/>
      <c r="AO16" s="312"/>
      <c r="AP16" s="312"/>
      <c r="AQ16" s="312"/>
      <c r="AR16" s="313"/>
      <c r="AS16" s="248">
        <f>SUM(AT16:AY16)</f>
        <v>0</v>
      </c>
      <c r="AT16" s="312"/>
      <c r="AU16" s="306"/>
      <c r="AV16" s="312"/>
      <c r="AW16" s="312"/>
      <c r="AX16" s="312"/>
      <c r="AY16" s="313"/>
      <c r="AZ16" s="248">
        <f>SUM(BA16:BF16)</f>
        <v>0</v>
      </c>
      <c r="BA16" s="312"/>
      <c r="BB16" s="306"/>
      <c r="BC16" s="312"/>
      <c r="BD16" s="312"/>
      <c r="BE16" s="312"/>
      <c r="BF16" s="313"/>
      <c r="BG16" s="248">
        <f>SUM(BH16:BM16)</f>
        <v>0</v>
      </c>
      <c r="BH16" s="312"/>
      <c r="BI16" s="306"/>
      <c r="BJ16" s="312"/>
      <c r="BK16" s="312"/>
      <c r="BL16" s="312"/>
      <c r="BM16" s="313"/>
      <c r="BN16" s="248">
        <f>SUM(BO16:BT16)</f>
        <v>0</v>
      </c>
      <c r="BO16" s="312"/>
      <c r="BP16" s="306"/>
      <c r="BQ16" s="312"/>
      <c r="BR16" s="312"/>
      <c r="BS16" s="312"/>
      <c r="BT16" s="313"/>
      <c r="BU16" s="248">
        <f>SUM(BV16:CA16)</f>
        <v>0</v>
      </c>
      <c r="BV16" s="312"/>
      <c r="BW16" s="306"/>
      <c r="BX16" s="312"/>
      <c r="BY16" s="312"/>
      <c r="BZ16" s="312"/>
      <c r="CA16" s="313"/>
      <c r="CB16" s="248">
        <f>SUM(CC16:CH16)</f>
        <v>0</v>
      </c>
      <c r="CC16" s="312"/>
      <c r="CD16" s="306"/>
      <c r="CE16" s="312"/>
      <c r="CF16" s="312"/>
      <c r="CG16" s="312"/>
      <c r="CH16" s="313"/>
      <c r="CI16" s="248">
        <f>SUM(CJ16:CO16)</f>
        <v>0</v>
      </c>
      <c r="CJ16" s="312"/>
      <c r="CK16" s="306"/>
      <c r="CL16" s="312"/>
      <c r="CM16" s="312"/>
      <c r="CN16" s="312"/>
      <c r="CO16" s="313"/>
      <c r="CP16" s="248">
        <f>SUM(CQ16:CV16)</f>
        <v>0</v>
      </c>
      <c r="CQ16" s="312"/>
      <c r="CR16" s="306"/>
      <c r="CS16" s="312"/>
      <c r="CT16" s="312"/>
      <c r="CU16" s="312"/>
      <c r="CV16" s="313"/>
      <c r="CW16" s="248">
        <f>SUM(CX16:DC16)</f>
        <v>0</v>
      </c>
      <c r="CX16" s="312"/>
      <c r="CY16" s="306"/>
      <c r="CZ16" s="312"/>
      <c r="DA16" s="312"/>
      <c r="DB16" s="312"/>
      <c r="DC16" s="313"/>
      <c r="DD16" s="248">
        <f>SUM(DE16:DJ16)</f>
        <v>0</v>
      </c>
      <c r="DE16" s="312"/>
      <c r="DF16" s="306"/>
      <c r="DG16" s="312"/>
      <c r="DH16" s="312"/>
      <c r="DI16" s="312"/>
      <c r="DJ16" s="313"/>
      <c r="DK16" s="248">
        <f>SUM(DL16:DQ16)</f>
        <v>0</v>
      </c>
      <c r="DL16" s="312"/>
      <c r="DM16" s="306"/>
      <c r="DN16" s="312"/>
      <c r="DO16" s="312"/>
      <c r="DP16" s="312"/>
      <c r="DQ16" s="313"/>
    </row>
    <row r="17" spans="1:121" x14ac:dyDescent="0.2">
      <c r="A17" s="164">
        <v>7</v>
      </c>
      <c r="B17" s="165" t="s">
        <v>337</v>
      </c>
      <c r="C17" s="248">
        <f t="shared" ref="C17:AH17" si="0">SUM(C12:C16)</f>
        <v>0</v>
      </c>
      <c r="D17" s="231">
        <f t="shared" si="0"/>
        <v>0</v>
      </c>
      <c r="E17" s="32">
        <f t="shared" si="0"/>
        <v>0</v>
      </c>
      <c r="F17" s="29">
        <f t="shared" si="0"/>
        <v>0</v>
      </c>
      <c r="G17" s="29">
        <f t="shared" si="0"/>
        <v>0</v>
      </c>
      <c r="H17" s="29">
        <f t="shared" si="0"/>
        <v>0</v>
      </c>
      <c r="I17" s="33">
        <f t="shared" si="0"/>
        <v>0</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0</v>
      </c>
      <c r="AF17" s="231">
        <f t="shared" si="0"/>
        <v>0</v>
      </c>
      <c r="AG17" s="32">
        <f t="shared" si="0"/>
        <v>0</v>
      </c>
      <c r="AH17" s="29">
        <f t="shared" si="0"/>
        <v>0</v>
      </c>
      <c r="AI17" s="29">
        <f t="shared" ref="AI17:BE17" si="1">SUM(AI12:AI16)</f>
        <v>0</v>
      </c>
      <c r="AJ17" s="29">
        <f t="shared" si="1"/>
        <v>0</v>
      </c>
      <c r="AK17" s="33">
        <f t="shared" si="1"/>
        <v>0</v>
      </c>
      <c r="AL17" s="248">
        <f t="shared" si="1"/>
        <v>0</v>
      </c>
      <c r="AM17" s="231">
        <f t="shared" si="1"/>
        <v>0</v>
      </c>
      <c r="AN17" s="32">
        <f t="shared" si="1"/>
        <v>0</v>
      </c>
      <c r="AO17" s="29">
        <f t="shared" si="1"/>
        <v>0</v>
      </c>
      <c r="AP17" s="29">
        <f t="shared" si="1"/>
        <v>0</v>
      </c>
      <c r="AQ17" s="29">
        <f t="shared" si="1"/>
        <v>0</v>
      </c>
      <c r="AR17" s="33">
        <f t="shared" si="1"/>
        <v>0</v>
      </c>
      <c r="AS17" s="248">
        <f t="shared" si="1"/>
        <v>0</v>
      </c>
      <c r="AT17" s="231">
        <f t="shared" si="1"/>
        <v>0</v>
      </c>
      <c r="AU17" s="32">
        <f t="shared" si="1"/>
        <v>0</v>
      </c>
      <c r="AV17" s="29">
        <f t="shared" si="1"/>
        <v>0</v>
      </c>
      <c r="AW17" s="29">
        <f t="shared" si="1"/>
        <v>0</v>
      </c>
      <c r="AX17" s="29">
        <f t="shared" si="1"/>
        <v>0</v>
      </c>
      <c r="AY17" s="33">
        <f t="shared" si="1"/>
        <v>0</v>
      </c>
      <c r="AZ17" s="248">
        <f t="shared" si="1"/>
        <v>0</v>
      </c>
      <c r="BA17" s="231">
        <f t="shared" si="1"/>
        <v>0</v>
      </c>
      <c r="BB17" s="32">
        <f t="shared" si="1"/>
        <v>0</v>
      </c>
      <c r="BC17" s="29">
        <f t="shared" si="1"/>
        <v>0</v>
      </c>
      <c r="BD17" s="29">
        <f t="shared" si="1"/>
        <v>0</v>
      </c>
      <c r="BE17" s="29">
        <f t="shared" si="1"/>
        <v>0</v>
      </c>
      <c r="BF17" s="33">
        <f t="shared" ref="BF17:BK17" si="2">SUM(BF12:BF16)</f>
        <v>0</v>
      </c>
      <c r="BG17" s="248">
        <f>SUM(BG12:BG16)</f>
        <v>0</v>
      </c>
      <c r="BH17" s="231">
        <f>SUM(BH12:BH16)</f>
        <v>0</v>
      </c>
      <c r="BI17" s="32">
        <f>SUM(BI12:BI16)</f>
        <v>0</v>
      </c>
      <c r="BJ17" s="29">
        <f>SUM(BJ12:BJ16)</f>
        <v>0</v>
      </c>
      <c r="BK17" s="29">
        <f t="shared" si="2"/>
        <v>0</v>
      </c>
      <c r="BL17" s="29">
        <f t="shared" ref="BL17:CQ17" si="3">SUM(BL12:BL16)</f>
        <v>0</v>
      </c>
      <c r="BM17" s="33">
        <f t="shared" si="3"/>
        <v>0</v>
      </c>
      <c r="BN17" s="248">
        <f t="shared" si="3"/>
        <v>0</v>
      </c>
      <c r="BO17" s="231">
        <f t="shared" si="3"/>
        <v>0</v>
      </c>
      <c r="BP17" s="32">
        <f t="shared" si="3"/>
        <v>0</v>
      </c>
      <c r="BQ17" s="29">
        <f t="shared" si="3"/>
        <v>0</v>
      </c>
      <c r="BR17" s="29">
        <f t="shared" si="3"/>
        <v>0</v>
      </c>
      <c r="BS17" s="29">
        <f t="shared" si="3"/>
        <v>0</v>
      </c>
      <c r="BT17" s="33">
        <f t="shared" si="3"/>
        <v>0</v>
      </c>
      <c r="BU17" s="248">
        <f t="shared" si="3"/>
        <v>0</v>
      </c>
      <c r="BV17" s="231">
        <f t="shared" si="3"/>
        <v>0</v>
      </c>
      <c r="BW17" s="32">
        <f t="shared" si="3"/>
        <v>0</v>
      </c>
      <c r="BX17" s="29">
        <f t="shared" si="3"/>
        <v>0</v>
      </c>
      <c r="BY17" s="29">
        <f t="shared" si="3"/>
        <v>0</v>
      </c>
      <c r="BZ17" s="29">
        <f t="shared" si="3"/>
        <v>0</v>
      </c>
      <c r="CA17" s="33">
        <f t="shared" si="3"/>
        <v>0</v>
      </c>
      <c r="CB17" s="248">
        <f t="shared" si="3"/>
        <v>0</v>
      </c>
      <c r="CC17" s="231">
        <f t="shared" si="3"/>
        <v>0</v>
      </c>
      <c r="CD17" s="32">
        <f t="shared" si="3"/>
        <v>0</v>
      </c>
      <c r="CE17" s="29">
        <f t="shared" si="3"/>
        <v>0</v>
      </c>
      <c r="CF17" s="29">
        <f t="shared" si="3"/>
        <v>0</v>
      </c>
      <c r="CG17" s="29">
        <f t="shared" si="3"/>
        <v>0</v>
      </c>
      <c r="CH17" s="33">
        <f t="shared" si="3"/>
        <v>0</v>
      </c>
      <c r="CI17" s="248">
        <f t="shared" si="3"/>
        <v>0</v>
      </c>
      <c r="CJ17" s="231">
        <f t="shared" si="3"/>
        <v>0</v>
      </c>
      <c r="CK17" s="32">
        <f t="shared" si="3"/>
        <v>0</v>
      </c>
      <c r="CL17" s="29">
        <f t="shared" si="3"/>
        <v>0</v>
      </c>
      <c r="CM17" s="29">
        <f t="shared" si="3"/>
        <v>0</v>
      </c>
      <c r="CN17" s="29">
        <f t="shared" si="3"/>
        <v>0</v>
      </c>
      <c r="CO17" s="33">
        <f t="shared" si="3"/>
        <v>0</v>
      </c>
      <c r="CP17" s="248">
        <f t="shared" si="3"/>
        <v>0</v>
      </c>
      <c r="CQ17" s="231">
        <f t="shared" si="3"/>
        <v>0</v>
      </c>
      <c r="CR17" s="32">
        <f t="shared" ref="CR17:DQ17" si="4">SUM(CR12:CR16)</f>
        <v>0</v>
      </c>
      <c r="CS17" s="29">
        <f t="shared" si="4"/>
        <v>0</v>
      </c>
      <c r="CT17" s="29">
        <f t="shared" si="4"/>
        <v>0</v>
      </c>
      <c r="CU17" s="29">
        <f t="shared" si="4"/>
        <v>0</v>
      </c>
      <c r="CV17" s="33">
        <f t="shared" si="4"/>
        <v>0</v>
      </c>
      <c r="CW17" s="248">
        <f t="shared" si="4"/>
        <v>0</v>
      </c>
      <c r="CX17" s="231">
        <f t="shared" si="4"/>
        <v>0</v>
      </c>
      <c r="CY17" s="32">
        <f t="shared" si="4"/>
        <v>0</v>
      </c>
      <c r="CZ17" s="29">
        <f t="shared" si="4"/>
        <v>0</v>
      </c>
      <c r="DA17" s="29">
        <f t="shared" si="4"/>
        <v>0</v>
      </c>
      <c r="DB17" s="29">
        <f t="shared" si="4"/>
        <v>0</v>
      </c>
      <c r="DC17" s="33">
        <f t="shared" si="4"/>
        <v>0</v>
      </c>
      <c r="DD17" s="248">
        <f t="shared" si="4"/>
        <v>0</v>
      </c>
      <c r="DE17" s="231">
        <f t="shared" si="4"/>
        <v>0</v>
      </c>
      <c r="DF17" s="32">
        <f t="shared" si="4"/>
        <v>0</v>
      </c>
      <c r="DG17" s="29">
        <f t="shared" si="4"/>
        <v>0</v>
      </c>
      <c r="DH17" s="29">
        <f t="shared" si="4"/>
        <v>0</v>
      </c>
      <c r="DI17" s="29">
        <f t="shared" si="4"/>
        <v>0</v>
      </c>
      <c r="DJ17" s="33">
        <f t="shared" si="4"/>
        <v>0</v>
      </c>
      <c r="DK17" s="248">
        <f t="shared" si="4"/>
        <v>0</v>
      </c>
      <c r="DL17" s="231">
        <f t="shared" si="4"/>
        <v>0</v>
      </c>
      <c r="DM17" s="32">
        <f t="shared" si="4"/>
        <v>0</v>
      </c>
      <c r="DN17" s="29">
        <f t="shared" si="4"/>
        <v>0</v>
      </c>
      <c r="DO17" s="29">
        <f t="shared" si="4"/>
        <v>0</v>
      </c>
      <c r="DP17" s="29">
        <f t="shared" si="4"/>
        <v>0</v>
      </c>
      <c r="DQ17" s="33">
        <f t="shared" si="4"/>
        <v>0</v>
      </c>
    </row>
    <row r="18" spans="1:121" x14ac:dyDescent="0.2">
      <c r="A18" s="164">
        <v>8</v>
      </c>
      <c r="B18" s="165" t="s">
        <v>340</v>
      </c>
      <c r="C18" s="248">
        <f>IF(C10+C11-C17=0,0,C10+C11-C17)</f>
        <v>0</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0</v>
      </c>
      <c r="AF18" s="242"/>
      <c r="AG18" s="175"/>
      <c r="AH18" s="175"/>
      <c r="AI18" s="175"/>
      <c r="AJ18" s="175"/>
      <c r="AK18" s="176"/>
      <c r="AL18" s="248">
        <f>IF(AL10+AL11-AL17=0,0,AL10+AL11-AL17)</f>
        <v>0</v>
      </c>
      <c r="AM18" s="242"/>
      <c r="AN18" s="175"/>
      <c r="AO18" s="175"/>
      <c r="AP18" s="175"/>
      <c r="AQ18" s="175"/>
      <c r="AR18" s="176"/>
      <c r="AS18" s="248">
        <f>IF(AS10+AS11-AS17=0,0,AS10+AS11-AS17)</f>
        <v>0</v>
      </c>
      <c r="AT18" s="242"/>
      <c r="AU18" s="175"/>
      <c r="AV18" s="175"/>
      <c r="AW18" s="175"/>
      <c r="AX18" s="175"/>
      <c r="AY18" s="176"/>
      <c r="AZ18" s="248">
        <f>IF(AZ10+AZ11-AZ17=0,0,AZ10+AZ11-AZ17)</f>
        <v>0</v>
      </c>
      <c r="BA18" s="242"/>
      <c r="BB18" s="175"/>
      <c r="BC18" s="175"/>
      <c r="BD18" s="175"/>
      <c r="BE18" s="175"/>
      <c r="BF18" s="176"/>
      <c r="BG18" s="248">
        <f>IF(BG10+BG11-BG17=0,0,BG10+BG11-BG17)</f>
        <v>0</v>
      </c>
      <c r="BH18" s="242"/>
      <c r="BI18" s="175"/>
      <c r="BJ18" s="175"/>
      <c r="BK18" s="175"/>
      <c r="BL18" s="175"/>
      <c r="BM18" s="176"/>
      <c r="BN18" s="248">
        <f>IF(BN10+BN11-BN17=0,0,BN10+BN11-BN17)</f>
        <v>0</v>
      </c>
      <c r="BO18" s="242"/>
      <c r="BP18" s="175"/>
      <c r="BQ18" s="175"/>
      <c r="BR18" s="175"/>
      <c r="BS18" s="175"/>
      <c r="BT18" s="176"/>
      <c r="BU18" s="248">
        <f>IF(BU10+BU11-BU17=0,0,BU10+BU11-BU17)</f>
        <v>0</v>
      </c>
      <c r="BV18" s="242"/>
      <c r="BW18" s="175"/>
      <c r="BX18" s="175"/>
      <c r="BY18" s="175"/>
      <c r="BZ18" s="175"/>
      <c r="CA18" s="176"/>
      <c r="CB18" s="248">
        <f>IF(CB10+CB11-CB17=0,0,CB10+CB11-CB17)</f>
        <v>0</v>
      </c>
      <c r="CC18" s="242"/>
      <c r="CD18" s="175"/>
      <c r="CE18" s="175"/>
      <c r="CF18" s="175"/>
      <c r="CG18" s="175"/>
      <c r="CH18" s="176"/>
      <c r="CI18" s="248">
        <f>IF(CI10+CI11-CI17=0,0,CI10+CI11-CI17)</f>
        <v>0</v>
      </c>
      <c r="CJ18" s="242"/>
      <c r="CK18" s="175"/>
      <c r="CL18" s="175"/>
      <c r="CM18" s="175"/>
      <c r="CN18" s="175"/>
      <c r="CO18" s="176"/>
      <c r="CP18" s="248">
        <f>IF(CP10+CP11-CP17=0,0,CP10+CP11-CP17)</f>
        <v>0</v>
      </c>
      <c r="CQ18" s="242"/>
      <c r="CR18" s="175"/>
      <c r="CS18" s="175"/>
      <c r="CT18" s="175"/>
      <c r="CU18" s="175"/>
      <c r="CV18" s="176"/>
      <c r="CW18" s="248">
        <f>IF(CW10+CW11-CW17=0,0,CW10+CW11-CW17)</f>
        <v>0</v>
      </c>
      <c r="CX18" s="242"/>
      <c r="CY18" s="175"/>
      <c r="CZ18" s="175"/>
      <c r="DA18" s="175"/>
      <c r="DB18" s="175"/>
      <c r="DC18" s="176"/>
      <c r="DD18" s="248">
        <f>IF(DD10+DD11-DD17=0,0,DD10+DD11-DD17)</f>
        <v>0</v>
      </c>
      <c r="DE18" s="242"/>
      <c r="DF18" s="175"/>
      <c r="DG18" s="175"/>
      <c r="DH18" s="175"/>
      <c r="DI18" s="175"/>
      <c r="DJ18" s="176"/>
      <c r="DK18" s="248">
        <f>IF(DK10+DK11-DK17=0,0,DK10+DK11-DK17)</f>
        <v>0</v>
      </c>
      <c r="DL18" s="242"/>
      <c r="DM18" s="175"/>
      <c r="DN18" s="175"/>
      <c r="DO18" s="175"/>
      <c r="DP18" s="175"/>
      <c r="DQ18" s="176"/>
    </row>
    <row r="19" spans="1:121" x14ac:dyDescent="0.2">
      <c r="A19" s="166" t="s">
        <v>80</v>
      </c>
      <c r="B19" s="22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242"/>
      <c r="AG19" s="175"/>
      <c r="AH19" s="175"/>
      <c r="AI19" s="175"/>
      <c r="AJ19" s="175"/>
      <c r="AK19" s="176"/>
      <c r="AL19" s="247"/>
      <c r="AM19" s="242"/>
      <c r="AN19" s="175"/>
      <c r="AO19" s="175"/>
      <c r="AP19" s="175"/>
      <c r="AQ19" s="175"/>
      <c r="AR19" s="176"/>
      <c r="AS19" s="247"/>
      <c r="AT19" s="242"/>
      <c r="AU19" s="175"/>
      <c r="AV19" s="175"/>
      <c r="AW19" s="175"/>
      <c r="AX19" s="175"/>
      <c r="AY19" s="176"/>
      <c r="AZ19" s="247"/>
      <c r="BA19" s="242"/>
      <c r="BB19" s="175"/>
      <c r="BC19" s="175"/>
      <c r="BD19" s="175"/>
      <c r="BE19" s="175"/>
      <c r="BF19" s="176"/>
      <c r="BG19" s="247"/>
      <c r="BH19" s="242"/>
      <c r="BI19" s="175"/>
      <c r="BJ19" s="175"/>
      <c r="BK19" s="175"/>
      <c r="BL19" s="175"/>
      <c r="BM19" s="176"/>
      <c r="BN19" s="247"/>
      <c r="BO19" s="242"/>
      <c r="BP19" s="175"/>
      <c r="BQ19" s="175"/>
      <c r="BR19" s="175"/>
      <c r="BS19" s="175"/>
      <c r="BT19" s="176"/>
      <c r="BU19" s="247"/>
      <c r="BV19" s="242"/>
      <c r="BW19" s="175"/>
      <c r="BX19" s="175"/>
      <c r="BY19" s="175"/>
      <c r="BZ19" s="175"/>
      <c r="CA19" s="176"/>
      <c r="CB19" s="247"/>
      <c r="CC19" s="230"/>
      <c r="CD19" s="230"/>
      <c r="CE19" s="230"/>
      <c r="CF19" s="230"/>
      <c r="CG19" s="230"/>
      <c r="CH19" s="230"/>
      <c r="CI19" s="247"/>
      <c r="CJ19" s="242"/>
      <c r="CK19" s="175"/>
      <c r="CL19" s="175"/>
      <c r="CM19" s="175"/>
      <c r="CN19" s="175"/>
      <c r="CO19" s="176"/>
      <c r="CP19" s="247"/>
      <c r="CQ19" s="230"/>
      <c r="CR19" s="230"/>
      <c r="CS19" s="230"/>
      <c r="CT19" s="230"/>
      <c r="CU19" s="230"/>
      <c r="CV19" s="230"/>
      <c r="CW19" s="247"/>
      <c r="CX19" s="242"/>
      <c r="CY19" s="175"/>
      <c r="CZ19" s="175"/>
      <c r="DA19" s="175"/>
      <c r="DB19" s="175"/>
      <c r="DC19" s="176"/>
      <c r="DD19" s="247"/>
      <c r="DE19" s="242"/>
      <c r="DF19" s="175"/>
      <c r="DG19" s="175"/>
      <c r="DH19" s="175"/>
      <c r="DI19" s="175"/>
      <c r="DJ19" s="176"/>
      <c r="DK19" s="247"/>
      <c r="DL19" s="177"/>
      <c r="DM19" s="175"/>
      <c r="DN19" s="175"/>
      <c r="DO19" s="175"/>
      <c r="DP19" s="175"/>
      <c r="DQ19" s="176"/>
    </row>
    <row r="20" spans="1:121" x14ac:dyDescent="0.2">
      <c r="A20" s="164">
        <v>1</v>
      </c>
      <c r="B20" s="226"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c r="AZ20" s="248">
        <f>SUM(BA20:BF20)</f>
        <v>0</v>
      </c>
      <c r="BA20" s="312"/>
      <c r="BB20" s="306"/>
      <c r="BC20" s="312"/>
      <c r="BD20" s="312"/>
      <c r="BE20" s="312"/>
      <c r="BF20" s="313"/>
      <c r="BG20" s="248">
        <f>SUM(BH20:BM20)</f>
        <v>0</v>
      </c>
      <c r="BH20" s="312"/>
      <c r="BI20" s="306"/>
      <c r="BJ20" s="312"/>
      <c r="BK20" s="312"/>
      <c r="BL20" s="312"/>
      <c r="BM20" s="313"/>
      <c r="BN20" s="248">
        <f>SUM(BO20:BT20)</f>
        <v>0</v>
      </c>
      <c r="BO20" s="312"/>
      <c r="BP20" s="306"/>
      <c r="BQ20" s="312"/>
      <c r="BR20" s="312"/>
      <c r="BS20" s="312"/>
      <c r="BT20" s="313"/>
      <c r="BU20" s="248">
        <f>SUM(BV20:CA20)</f>
        <v>0</v>
      </c>
      <c r="BV20" s="312"/>
      <c r="BW20" s="306"/>
      <c r="BX20" s="312"/>
      <c r="BY20" s="312"/>
      <c r="BZ20" s="312"/>
      <c r="CA20" s="313"/>
      <c r="CB20" s="248">
        <f>SUM(CC20:CH20)</f>
        <v>0</v>
      </c>
      <c r="CC20" s="312"/>
      <c r="CD20" s="306"/>
      <c r="CE20" s="312"/>
      <c r="CF20" s="312"/>
      <c r="CG20" s="312"/>
      <c r="CH20" s="313"/>
      <c r="CI20" s="248">
        <f>SUM(CJ20:CO20)</f>
        <v>0</v>
      </c>
      <c r="CJ20" s="312"/>
      <c r="CK20" s="306"/>
      <c r="CL20" s="312"/>
      <c r="CM20" s="312"/>
      <c r="CN20" s="312"/>
      <c r="CO20" s="313"/>
      <c r="CP20" s="248">
        <f>SUM(CQ20:CV20)</f>
        <v>0</v>
      </c>
      <c r="CQ20" s="312"/>
      <c r="CR20" s="306"/>
      <c r="CS20" s="312"/>
      <c r="CT20" s="312"/>
      <c r="CU20" s="312"/>
      <c r="CV20" s="313"/>
      <c r="CW20" s="248">
        <f>SUM(CX20:DC20)</f>
        <v>0</v>
      </c>
      <c r="CX20" s="312"/>
      <c r="CY20" s="306"/>
      <c r="CZ20" s="312"/>
      <c r="DA20" s="312"/>
      <c r="DB20" s="312"/>
      <c r="DC20" s="313"/>
      <c r="DD20" s="248">
        <f>SUM(DE20:DJ20)</f>
        <v>0</v>
      </c>
      <c r="DE20" s="312"/>
      <c r="DF20" s="306"/>
      <c r="DG20" s="312"/>
      <c r="DH20" s="312"/>
      <c r="DI20" s="312"/>
      <c r="DJ20" s="313"/>
      <c r="DK20" s="248">
        <f>SUM(DL20:DQ20)</f>
        <v>0</v>
      </c>
      <c r="DL20" s="312"/>
      <c r="DM20" s="306"/>
      <c r="DN20" s="312"/>
      <c r="DO20" s="312"/>
      <c r="DP20" s="312"/>
      <c r="DQ20" s="313"/>
    </row>
    <row r="21" spans="1:121" x14ac:dyDescent="0.2">
      <c r="A21" s="164">
        <v>2</v>
      </c>
      <c r="B21" s="226"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c r="AZ21" s="248">
        <f>SUM(BA21:BF21)</f>
        <v>0</v>
      </c>
      <c r="BA21" s="312"/>
      <c r="BB21" s="306"/>
      <c r="BC21" s="312"/>
      <c r="BD21" s="312"/>
      <c r="BE21" s="312"/>
      <c r="BF21" s="313"/>
      <c r="BG21" s="248">
        <f>SUM(BH21:BM21)</f>
        <v>0</v>
      </c>
      <c r="BH21" s="312"/>
      <c r="BI21" s="306"/>
      <c r="BJ21" s="312"/>
      <c r="BK21" s="312"/>
      <c r="BL21" s="312"/>
      <c r="BM21" s="313"/>
      <c r="BN21" s="248">
        <f>SUM(BO21:BT21)</f>
        <v>0</v>
      </c>
      <c r="BO21" s="312"/>
      <c r="BP21" s="306"/>
      <c r="BQ21" s="312"/>
      <c r="BR21" s="312"/>
      <c r="BS21" s="312"/>
      <c r="BT21" s="313"/>
      <c r="BU21" s="248">
        <f>SUM(BV21:CA21)</f>
        <v>0</v>
      </c>
      <c r="BV21" s="312"/>
      <c r="BW21" s="306"/>
      <c r="BX21" s="312"/>
      <c r="BY21" s="312"/>
      <c r="BZ21" s="312"/>
      <c r="CA21" s="313"/>
      <c r="CB21" s="248">
        <f>SUM(CC21:CH21)</f>
        <v>0</v>
      </c>
      <c r="CC21" s="312"/>
      <c r="CD21" s="306"/>
      <c r="CE21" s="312"/>
      <c r="CF21" s="312"/>
      <c r="CG21" s="312"/>
      <c r="CH21" s="313"/>
      <c r="CI21" s="248">
        <f>SUM(CJ21:CO21)</f>
        <v>0</v>
      </c>
      <c r="CJ21" s="312"/>
      <c r="CK21" s="306"/>
      <c r="CL21" s="312"/>
      <c r="CM21" s="312"/>
      <c r="CN21" s="312"/>
      <c r="CO21" s="313"/>
      <c r="CP21" s="248">
        <f>SUM(CQ21:CV21)</f>
        <v>0</v>
      </c>
      <c r="CQ21" s="312"/>
      <c r="CR21" s="306"/>
      <c r="CS21" s="312"/>
      <c r="CT21" s="312"/>
      <c r="CU21" s="312"/>
      <c r="CV21" s="313"/>
      <c r="CW21" s="248">
        <f>SUM(CX21:DC21)</f>
        <v>0</v>
      </c>
      <c r="CX21" s="312"/>
      <c r="CY21" s="306"/>
      <c r="CZ21" s="312"/>
      <c r="DA21" s="312"/>
      <c r="DB21" s="312"/>
      <c r="DC21" s="313"/>
      <c r="DD21" s="248">
        <f>SUM(DE21:DJ21)</f>
        <v>0</v>
      </c>
      <c r="DE21" s="312"/>
      <c r="DF21" s="306"/>
      <c r="DG21" s="312"/>
      <c r="DH21" s="312"/>
      <c r="DI21" s="312"/>
      <c r="DJ21" s="313"/>
      <c r="DK21" s="248">
        <f>SUM(DL21:DQ21)</f>
        <v>0</v>
      </c>
      <c r="DL21" s="312"/>
      <c r="DM21" s="306"/>
      <c r="DN21" s="312"/>
      <c r="DO21" s="312"/>
      <c r="DP21" s="312"/>
      <c r="DQ21" s="313"/>
    </row>
    <row r="22" spans="1:121" x14ac:dyDescent="0.2">
      <c r="A22" s="164">
        <v>3</v>
      </c>
      <c r="B22" s="228" t="s">
        <v>82</v>
      </c>
      <c r="C22" s="248">
        <f t="shared" ref="C22:AH22" si="5">SUM(C20:C21)</f>
        <v>0</v>
      </c>
      <c r="D22" s="231">
        <f t="shared" si="5"/>
        <v>0</v>
      </c>
      <c r="E22" s="32">
        <f t="shared" si="5"/>
        <v>0</v>
      </c>
      <c r="F22" s="29">
        <f t="shared" si="5"/>
        <v>0</v>
      </c>
      <c r="G22" s="29">
        <f t="shared" si="5"/>
        <v>0</v>
      </c>
      <c r="H22" s="29">
        <f t="shared" si="5"/>
        <v>0</v>
      </c>
      <c r="I22" s="33">
        <f t="shared" si="5"/>
        <v>0</v>
      </c>
      <c r="J22" s="248">
        <f t="shared" si="5"/>
        <v>0</v>
      </c>
      <c r="K22" s="231">
        <f t="shared" si="5"/>
        <v>0</v>
      </c>
      <c r="L22" s="32">
        <f t="shared" si="5"/>
        <v>0</v>
      </c>
      <c r="M22" s="29">
        <f t="shared" si="5"/>
        <v>0</v>
      </c>
      <c r="N22" s="29">
        <f t="shared" si="5"/>
        <v>0</v>
      </c>
      <c r="O22" s="29">
        <f t="shared" si="5"/>
        <v>0</v>
      </c>
      <c r="P22" s="33">
        <f t="shared" si="5"/>
        <v>0</v>
      </c>
      <c r="Q22" s="248">
        <f t="shared" si="5"/>
        <v>0</v>
      </c>
      <c r="R22" s="231">
        <f t="shared" si="5"/>
        <v>0</v>
      </c>
      <c r="S22" s="32">
        <f t="shared" si="5"/>
        <v>0</v>
      </c>
      <c r="T22" s="29">
        <f t="shared" si="5"/>
        <v>0</v>
      </c>
      <c r="U22" s="29">
        <f t="shared" si="5"/>
        <v>0</v>
      </c>
      <c r="V22" s="29">
        <f t="shared" si="5"/>
        <v>0</v>
      </c>
      <c r="W22" s="33">
        <f t="shared" si="5"/>
        <v>0</v>
      </c>
      <c r="X22" s="248">
        <f t="shared" si="5"/>
        <v>0</v>
      </c>
      <c r="Y22" s="231">
        <f t="shared" si="5"/>
        <v>0</v>
      </c>
      <c r="Z22" s="32">
        <f t="shared" si="5"/>
        <v>0</v>
      </c>
      <c r="AA22" s="29">
        <f t="shared" si="5"/>
        <v>0</v>
      </c>
      <c r="AB22" s="29">
        <f t="shared" si="5"/>
        <v>0</v>
      </c>
      <c r="AC22" s="29">
        <f t="shared" si="5"/>
        <v>0</v>
      </c>
      <c r="AD22" s="33">
        <f t="shared" si="5"/>
        <v>0</v>
      </c>
      <c r="AE22" s="248">
        <f t="shared" si="5"/>
        <v>0</v>
      </c>
      <c r="AF22" s="231">
        <f t="shared" si="5"/>
        <v>0</v>
      </c>
      <c r="AG22" s="32">
        <f t="shared" si="5"/>
        <v>0</v>
      </c>
      <c r="AH22" s="29">
        <f t="shared" si="5"/>
        <v>0</v>
      </c>
      <c r="AI22" s="29">
        <f t="shared" ref="AI22:BN22" si="6">SUM(AI20:AI21)</f>
        <v>0</v>
      </c>
      <c r="AJ22" s="29">
        <f t="shared" si="6"/>
        <v>0</v>
      </c>
      <c r="AK22" s="33">
        <f t="shared" si="6"/>
        <v>0</v>
      </c>
      <c r="AL22" s="248">
        <f t="shared" si="6"/>
        <v>0</v>
      </c>
      <c r="AM22" s="231">
        <f t="shared" si="6"/>
        <v>0</v>
      </c>
      <c r="AN22" s="32">
        <f t="shared" si="6"/>
        <v>0</v>
      </c>
      <c r="AO22" s="29">
        <f t="shared" si="6"/>
        <v>0</v>
      </c>
      <c r="AP22" s="29">
        <f t="shared" si="6"/>
        <v>0</v>
      </c>
      <c r="AQ22" s="29">
        <f t="shared" si="6"/>
        <v>0</v>
      </c>
      <c r="AR22" s="33">
        <f t="shared" si="6"/>
        <v>0</v>
      </c>
      <c r="AS22" s="248">
        <f t="shared" si="6"/>
        <v>0</v>
      </c>
      <c r="AT22" s="231">
        <f t="shared" si="6"/>
        <v>0</v>
      </c>
      <c r="AU22" s="32">
        <f t="shared" si="6"/>
        <v>0</v>
      </c>
      <c r="AV22" s="29">
        <f t="shared" si="6"/>
        <v>0</v>
      </c>
      <c r="AW22" s="29">
        <f t="shared" si="6"/>
        <v>0</v>
      </c>
      <c r="AX22" s="29">
        <f t="shared" si="6"/>
        <v>0</v>
      </c>
      <c r="AY22" s="33">
        <f t="shared" si="6"/>
        <v>0</v>
      </c>
      <c r="AZ22" s="248">
        <f t="shared" si="6"/>
        <v>0</v>
      </c>
      <c r="BA22" s="231">
        <f t="shared" si="6"/>
        <v>0</v>
      </c>
      <c r="BB22" s="32">
        <f t="shared" si="6"/>
        <v>0</v>
      </c>
      <c r="BC22" s="29">
        <f t="shared" si="6"/>
        <v>0</v>
      </c>
      <c r="BD22" s="29">
        <f t="shared" si="6"/>
        <v>0</v>
      </c>
      <c r="BE22" s="29">
        <f t="shared" si="6"/>
        <v>0</v>
      </c>
      <c r="BF22" s="33">
        <f t="shared" si="6"/>
        <v>0</v>
      </c>
      <c r="BG22" s="248">
        <f t="shared" si="6"/>
        <v>0</v>
      </c>
      <c r="BH22" s="231">
        <f t="shared" si="6"/>
        <v>0</v>
      </c>
      <c r="BI22" s="32">
        <f t="shared" si="6"/>
        <v>0</v>
      </c>
      <c r="BJ22" s="29">
        <f t="shared" si="6"/>
        <v>0</v>
      </c>
      <c r="BK22" s="29">
        <f t="shared" si="6"/>
        <v>0</v>
      </c>
      <c r="BL22" s="29">
        <f t="shared" si="6"/>
        <v>0</v>
      </c>
      <c r="BM22" s="33">
        <f t="shared" si="6"/>
        <v>0</v>
      </c>
      <c r="BN22" s="248">
        <f t="shared" si="6"/>
        <v>0</v>
      </c>
      <c r="BO22" s="231">
        <f t="shared" ref="BO22:CT22" si="7">SUM(BO20:BO21)</f>
        <v>0</v>
      </c>
      <c r="BP22" s="32">
        <f t="shared" si="7"/>
        <v>0</v>
      </c>
      <c r="BQ22" s="29">
        <f t="shared" si="7"/>
        <v>0</v>
      </c>
      <c r="BR22" s="29">
        <f t="shared" si="7"/>
        <v>0</v>
      </c>
      <c r="BS22" s="29">
        <f t="shared" si="7"/>
        <v>0</v>
      </c>
      <c r="BT22" s="33">
        <f t="shared" si="7"/>
        <v>0</v>
      </c>
      <c r="BU22" s="248">
        <f t="shared" si="7"/>
        <v>0</v>
      </c>
      <c r="BV22" s="231">
        <f t="shared" si="7"/>
        <v>0</v>
      </c>
      <c r="BW22" s="32">
        <f t="shared" si="7"/>
        <v>0</v>
      </c>
      <c r="BX22" s="29">
        <f t="shared" si="7"/>
        <v>0</v>
      </c>
      <c r="BY22" s="29">
        <f t="shared" si="7"/>
        <v>0</v>
      </c>
      <c r="BZ22" s="29">
        <f t="shared" si="7"/>
        <v>0</v>
      </c>
      <c r="CA22" s="33">
        <f t="shared" si="7"/>
        <v>0</v>
      </c>
      <c r="CB22" s="248">
        <f t="shared" si="7"/>
        <v>0</v>
      </c>
      <c r="CC22" s="231">
        <f t="shared" si="7"/>
        <v>0</v>
      </c>
      <c r="CD22" s="32">
        <f t="shared" si="7"/>
        <v>0</v>
      </c>
      <c r="CE22" s="29">
        <f t="shared" si="7"/>
        <v>0</v>
      </c>
      <c r="CF22" s="29">
        <f t="shared" si="7"/>
        <v>0</v>
      </c>
      <c r="CG22" s="29">
        <f t="shared" si="7"/>
        <v>0</v>
      </c>
      <c r="CH22" s="33">
        <f t="shared" si="7"/>
        <v>0</v>
      </c>
      <c r="CI22" s="248">
        <f t="shared" si="7"/>
        <v>0</v>
      </c>
      <c r="CJ22" s="231">
        <f t="shared" si="7"/>
        <v>0</v>
      </c>
      <c r="CK22" s="32">
        <f t="shared" si="7"/>
        <v>0</v>
      </c>
      <c r="CL22" s="29">
        <f t="shared" si="7"/>
        <v>0</v>
      </c>
      <c r="CM22" s="29">
        <f t="shared" si="7"/>
        <v>0</v>
      </c>
      <c r="CN22" s="29">
        <f t="shared" si="7"/>
        <v>0</v>
      </c>
      <c r="CO22" s="33">
        <f t="shared" si="7"/>
        <v>0</v>
      </c>
      <c r="CP22" s="248">
        <f t="shared" si="7"/>
        <v>0</v>
      </c>
      <c r="CQ22" s="231">
        <f t="shared" si="7"/>
        <v>0</v>
      </c>
      <c r="CR22" s="32">
        <f t="shared" si="7"/>
        <v>0</v>
      </c>
      <c r="CS22" s="29">
        <f t="shared" si="7"/>
        <v>0</v>
      </c>
      <c r="CT22" s="29">
        <f t="shared" si="7"/>
        <v>0</v>
      </c>
      <c r="CU22" s="29">
        <f t="shared" ref="CU22:DQ22" si="8">SUM(CU20:CU21)</f>
        <v>0</v>
      </c>
      <c r="CV22" s="33">
        <f t="shared" si="8"/>
        <v>0</v>
      </c>
      <c r="CW22" s="248">
        <f t="shared" si="8"/>
        <v>0</v>
      </c>
      <c r="CX22" s="231">
        <f t="shared" si="8"/>
        <v>0</v>
      </c>
      <c r="CY22" s="32">
        <f t="shared" si="8"/>
        <v>0</v>
      </c>
      <c r="CZ22" s="29">
        <f t="shared" si="8"/>
        <v>0</v>
      </c>
      <c r="DA22" s="29">
        <f t="shared" si="8"/>
        <v>0</v>
      </c>
      <c r="DB22" s="29">
        <f t="shared" si="8"/>
        <v>0</v>
      </c>
      <c r="DC22" s="33">
        <f t="shared" si="8"/>
        <v>0</v>
      </c>
      <c r="DD22" s="248">
        <f t="shared" si="8"/>
        <v>0</v>
      </c>
      <c r="DE22" s="231">
        <f t="shared" si="8"/>
        <v>0</v>
      </c>
      <c r="DF22" s="32">
        <f t="shared" si="8"/>
        <v>0</v>
      </c>
      <c r="DG22" s="29">
        <f t="shared" si="8"/>
        <v>0</v>
      </c>
      <c r="DH22" s="29">
        <f t="shared" si="8"/>
        <v>0</v>
      </c>
      <c r="DI22" s="29">
        <f t="shared" si="8"/>
        <v>0</v>
      </c>
      <c r="DJ22" s="33">
        <f t="shared" si="8"/>
        <v>0</v>
      </c>
      <c r="DK22" s="248">
        <f t="shared" si="8"/>
        <v>0</v>
      </c>
      <c r="DL22" s="31">
        <f t="shared" si="8"/>
        <v>0</v>
      </c>
      <c r="DM22" s="32">
        <f t="shared" si="8"/>
        <v>0</v>
      </c>
      <c r="DN22" s="29">
        <f t="shared" si="8"/>
        <v>0</v>
      </c>
      <c r="DO22" s="29">
        <f t="shared" si="8"/>
        <v>0</v>
      </c>
      <c r="DP22" s="29">
        <f t="shared" si="8"/>
        <v>0</v>
      </c>
      <c r="DQ22" s="178">
        <f t="shared" si="8"/>
        <v>0</v>
      </c>
    </row>
    <row r="23" spans="1:121" x14ac:dyDescent="0.2">
      <c r="A23" s="166" t="s">
        <v>83</v>
      </c>
      <c r="B23" s="22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242"/>
      <c r="AG23" s="175"/>
      <c r="AH23" s="175"/>
      <c r="AI23" s="175"/>
      <c r="AJ23" s="175"/>
      <c r="AK23" s="176"/>
      <c r="AL23" s="247"/>
      <c r="AM23" s="242"/>
      <c r="AN23" s="175"/>
      <c r="AO23" s="175"/>
      <c r="AP23" s="175"/>
      <c r="AQ23" s="175"/>
      <c r="AR23" s="176"/>
      <c r="AS23" s="247"/>
      <c r="AT23" s="242"/>
      <c r="AU23" s="175"/>
      <c r="AV23" s="175"/>
      <c r="AW23" s="175"/>
      <c r="AX23" s="175"/>
      <c r="AY23" s="176"/>
      <c r="AZ23" s="247"/>
      <c r="BA23" s="242"/>
      <c r="BB23" s="175"/>
      <c r="BC23" s="175"/>
      <c r="BD23" s="175"/>
      <c r="BE23" s="175"/>
      <c r="BF23" s="176"/>
      <c r="BG23" s="247"/>
      <c r="BH23" s="242"/>
      <c r="BI23" s="175"/>
      <c r="BJ23" s="175"/>
      <c r="BK23" s="175"/>
      <c r="BL23" s="175"/>
      <c r="BM23" s="176"/>
      <c r="BN23" s="247"/>
      <c r="BO23" s="242"/>
      <c r="BP23" s="175"/>
      <c r="BQ23" s="175"/>
      <c r="BR23" s="175"/>
      <c r="BS23" s="175"/>
      <c r="BT23" s="176"/>
      <c r="BU23" s="247"/>
      <c r="BV23" s="242"/>
      <c r="BW23" s="175"/>
      <c r="BX23" s="175"/>
      <c r="BY23" s="175"/>
      <c r="BZ23" s="175"/>
      <c r="CA23" s="176"/>
      <c r="CB23" s="247"/>
      <c r="CC23" s="242"/>
      <c r="CD23" s="175"/>
      <c r="CE23" s="175"/>
      <c r="CF23" s="175"/>
      <c r="CG23" s="175"/>
      <c r="CH23" s="176"/>
      <c r="CI23" s="247"/>
      <c r="CJ23" s="242"/>
      <c r="CK23" s="175"/>
      <c r="CL23" s="175"/>
      <c r="CM23" s="175"/>
      <c r="CN23" s="175"/>
      <c r="CO23" s="176"/>
      <c r="CP23" s="247"/>
      <c r="CQ23" s="242"/>
      <c r="CR23" s="175"/>
      <c r="CS23" s="175"/>
      <c r="CT23" s="175"/>
      <c r="CU23" s="175"/>
      <c r="CV23" s="176"/>
      <c r="CW23" s="247"/>
      <c r="CX23" s="242"/>
      <c r="CY23" s="175"/>
      <c r="CZ23" s="175"/>
      <c r="DA23" s="175"/>
      <c r="DB23" s="175"/>
      <c r="DC23" s="176"/>
      <c r="DD23" s="247"/>
      <c r="DE23" s="242"/>
      <c r="DF23" s="175"/>
      <c r="DG23" s="175"/>
      <c r="DH23" s="175"/>
      <c r="DI23" s="175"/>
      <c r="DJ23" s="176"/>
      <c r="DK23" s="247"/>
      <c r="DL23" s="177"/>
      <c r="DM23" s="175"/>
      <c r="DN23" s="175"/>
      <c r="DO23" s="175"/>
      <c r="DP23" s="175"/>
      <c r="DQ23" s="176"/>
    </row>
    <row r="24" spans="1:121" x14ac:dyDescent="0.2">
      <c r="A24" s="164">
        <v>1</v>
      </c>
      <c r="B24" s="226"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c r="AZ24" s="248">
        <f>SUM(BA24:BF24)</f>
        <v>0</v>
      </c>
      <c r="BA24" s="312"/>
      <c r="BB24" s="306"/>
      <c r="BC24" s="312"/>
      <c r="BD24" s="312"/>
      <c r="BE24" s="312"/>
      <c r="BF24" s="313"/>
      <c r="BG24" s="248">
        <f>SUM(BH24:BM24)</f>
        <v>0</v>
      </c>
      <c r="BH24" s="312"/>
      <c r="BI24" s="306"/>
      <c r="BJ24" s="312"/>
      <c r="BK24" s="312"/>
      <c r="BL24" s="312"/>
      <c r="BM24" s="313"/>
      <c r="BN24" s="248">
        <f>SUM(BO24:BT24)</f>
        <v>0</v>
      </c>
      <c r="BO24" s="312"/>
      <c r="BP24" s="306"/>
      <c r="BQ24" s="312"/>
      <c r="BR24" s="312"/>
      <c r="BS24" s="312"/>
      <c r="BT24" s="313"/>
      <c r="BU24" s="248">
        <f>SUM(BV24:CA24)</f>
        <v>0</v>
      </c>
      <c r="BV24" s="312"/>
      <c r="BW24" s="306"/>
      <c r="BX24" s="312"/>
      <c r="BY24" s="312"/>
      <c r="BZ24" s="312"/>
      <c r="CA24" s="313"/>
      <c r="CB24" s="248">
        <f>SUM(CC24:CH24)</f>
        <v>0</v>
      </c>
      <c r="CC24" s="312"/>
      <c r="CD24" s="306"/>
      <c r="CE24" s="312"/>
      <c r="CF24" s="312"/>
      <c r="CG24" s="312"/>
      <c r="CH24" s="313"/>
      <c r="CI24" s="248">
        <f>SUM(CJ24:CO24)</f>
        <v>0</v>
      </c>
      <c r="CJ24" s="312"/>
      <c r="CK24" s="306"/>
      <c r="CL24" s="312"/>
      <c r="CM24" s="312"/>
      <c r="CN24" s="312"/>
      <c r="CO24" s="313"/>
      <c r="CP24" s="248">
        <f>SUM(CQ24:CV24)</f>
        <v>0</v>
      </c>
      <c r="CQ24" s="312"/>
      <c r="CR24" s="306"/>
      <c r="CS24" s="312"/>
      <c r="CT24" s="312"/>
      <c r="CU24" s="312"/>
      <c r="CV24" s="313"/>
      <c r="CW24" s="248">
        <f>SUM(CX24:DC24)</f>
        <v>0</v>
      </c>
      <c r="CX24" s="312"/>
      <c r="CY24" s="306"/>
      <c r="CZ24" s="312"/>
      <c r="DA24" s="312"/>
      <c r="DB24" s="312"/>
      <c r="DC24" s="313"/>
      <c r="DD24" s="248">
        <f>SUM(DE24:DJ24)</f>
        <v>0</v>
      </c>
      <c r="DE24" s="312"/>
      <c r="DF24" s="306"/>
      <c r="DG24" s="312"/>
      <c r="DH24" s="312"/>
      <c r="DI24" s="312"/>
      <c r="DJ24" s="313"/>
      <c r="DK24" s="248">
        <f>SUM(DL24:DQ24)</f>
        <v>0</v>
      </c>
      <c r="DL24" s="312"/>
      <c r="DM24" s="306"/>
      <c r="DN24" s="312"/>
      <c r="DO24" s="312"/>
      <c r="DP24" s="312"/>
      <c r="DQ24" s="313"/>
    </row>
    <row r="25" spans="1:121" x14ac:dyDescent="0.2">
      <c r="A25" s="164">
        <v>2</v>
      </c>
      <c r="B25" s="226"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c r="AZ25" s="248">
        <f>SUM(BA25:BF25)</f>
        <v>0</v>
      </c>
      <c r="BA25" s="312"/>
      <c r="BB25" s="306"/>
      <c r="BC25" s="312"/>
      <c r="BD25" s="312"/>
      <c r="BE25" s="312"/>
      <c r="BF25" s="313"/>
      <c r="BG25" s="248">
        <f>SUM(BH25:BM25)</f>
        <v>0</v>
      </c>
      <c r="BH25" s="312"/>
      <c r="BI25" s="306"/>
      <c r="BJ25" s="312"/>
      <c r="BK25" s="312"/>
      <c r="BL25" s="312"/>
      <c r="BM25" s="313"/>
      <c r="BN25" s="248">
        <f>SUM(BO25:BT25)</f>
        <v>0</v>
      </c>
      <c r="BO25" s="312"/>
      <c r="BP25" s="306"/>
      <c r="BQ25" s="312"/>
      <c r="BR25" s="312"/>
      <c r="BS25" s="312"/>
      <c r="BT25" s="313"/>
      <c r="BU25" s="248">
        <f>SUM(BV25:CA25)</f>
        <v>0</v>
      </c>
      <c r="BV25" s="312"/>
      <c r="BW25" s="306"/>
      <c r="BX25" s="312"/>
      <c r="BY25" s="312"/>
      <c r="BZ25" s="312"/>
      <c r="CA25" s="313"/>
      <c r="CB25" s="248">
        <f>SUM(CC25:CH25)</f>
        <v>0</v>
      </c>
      <c r="CC25" s="312"/>
      <c r="CD25" s="306"/>
      <c r="CE25" s="312"/>
      <c r="CF25" s="312"/>
      <c r="CG25" s="312"/>
      <c r="CH25" s="313"/>
      <c r="CI25" s="248">
        <f>SUM(CJ25:CO25)</f>
        <v>0</v>
      </c>
      <c r="CJ25" s="312"/>
      <c r="CK25" s="306"/>
      <c r="CL25" s="312"/>
      <c r="CM25" s="312"/>
      <c r="CN25" s="312"/>
      <c r="CO25" s="313"/>
      <c r="CP25" s="248">
        <f>SUM(CQ25:CV25)</f>
        <v>0</v>
      </c>
      <c r="CQ25" s="312"/>
      <c r="CR25" s="306"/>
      <c r="CS25" s="312"/>
      <c r="CT25" s="312"/>
      <c r="CU25" s="312"/>
      <c r="CV25" s="313"/>
      <c r="CW25" s="248">
        <f>SUM(CX25:DC25)</f>
        <v>0</v>
      </c>
      <c r="CX25" s="312"/>
      <c r="CY25" s="306"/>
      <c r="CZ25" s="312"/>
      <c r="DA25" s="312"/>
      <c r="DB25" s="312"/>
      <c r="DC25" s="313"/>
      <c r="DD25" s="248">
        <f>SUM(DE25:DJ25)</f>
        <v>0</v>
      </c>
      <c r="DE25" s="312"/>
      <c r="DF25" s="306"/>
      <c r="DG25" s="312"/>
      <c r="DH25" s="312"/>
      <c r="DI25" s="312"/>
      <c r="DJ25" s="313"/>
      <c r="DK25" s="248">
        <f>SUM(DL25:DQ25)</f>
        <v>0</v>
      </c>
      <c r="DL25" s="312"/>
      <c r="DM25" s="306"/>
      <c r="DN25" s="312"/>
      <c r="DO25" s="312"/>
      <c r="DP25" s="312"/>
      <c r="DQ25" s="313"/>
    </row>
    <row r="26" spans="1:121" x14ac:dyDescent="0.2">
      <c r="A26" s="164">
        <v>3</v>
      </c>
      <c r="B26" s="226"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c r="AZ26" s="248">
        <f>SUM(BA26:BF26)</f>
        <v>0</v>
      </c>
      <c r="BA26" s="312"/>
      <c r="BB26" s="306"/>
      <c r="BC26" s="312"/>
      <c r="BD26" s="312"/>
      <c r="BE26" s="312"/>
      <c r="BF26" s="313"/>
      <c r="BG26" s="248">
        <f>SUM(BH26:BM26)</f>
        <v>0</v>
      </c>
      <c r="BH26" s="312"/>
      <c r="BI26" s="306"/>
      <c r="BJ26" s="312"/>
      <c r="BK26" s="312"/>
      <c r="BL26" s="312"/>
      <c r="BM26" s="313"/>
      <c r="BN26" s="248">
        <f>SUM(BO26:BT26)</f>
        <v>0</v>
      </c>
      <c r="BO26" s="312"/>
      <c r="BP26" s="306"/>
      <c r="BQ26" s="312"/>
      <c r="BR26" s="312"/>
      <c r="BS26" s="312"/>
      <c r="BT26" s="313"/>
      <c r="BU26" s="248">
        <f>SUM(BV26:CA26)</f>
        <v>0</v>
      </c>
      <c r="BV26" s="312"/>
      <c r="BW26" s="306"/>
      <c r="BX26" s="312"/>
      <c r="BY26" s="312"/>
      <c r="BZ26" s="312"/>
      <c r="CA26" s="313"/>
      <c r="CB26" s="248">
        <f>SUM(CC26:CH26)</f>
        <v>0</v>
      </c>
      <c r="CC26" s="312"/>
      <c r="CD26" s="306"/>
      <c r="CE26" s="312"/>
      <c r="CF26" s="312"/>
      <c r="CG26" s="312"/>
      <c r="CH26" s="313"/>
      <c r="CI26" s="248">
        <f>SUM(CJ26:CO26)</f>
        <v>0</v>
      </c>
      <c r="CJ26" s="312"/>
      <c r="CK26" s="306"/>
      <c r="CL26" s="312"/>
      <c r="CM26" s="312"/>
      <c r="CN26" s="312"/>
      <c r="CO26" s="313"/>
      <c r="CP26" s="248">
        <f>SUM(CQ26:CV26)</f>
        <v>0</v>
      </c>
      <c r="CQ26" s="312"/>
      <c r="CR26" s="306"/>
      <c r="CS26" s="312"/>
      <c r="CT26" s="312"/>
      <c r="CU26" s="312"/>
      <c r="CV26" s="313"/>
      <c r="CW26" s="248">
        <f>SUM(CX26:DC26)</f>
        <v>0</v>
      </c>
      <c r="CX26" s="312"/>
      <c r="CY26" s="306"/>
      <c r="CZ26" s="312"/>
      <c r="DA26" s="312"/>
      <c r="DB26" s="312"/>
      <c r="DC26" s="313"/>
      <c r="DD26" s="248">
        <f>SUM(DE26:DJ26)</f>
        <v>0</v>
      </c>
      <c r="DE26" s="312"/>
      <c r="DF26" s="306"/>
      <c r="DG26" s="312"/>
      <c r="DH26" s="312"/>
      <c r="DI26" s="312"/>
      <c r="DJ26" s="313"/>
      <c r="DK26" s="248">
        <f>SUM(DL26:DQ26)</f>
        <v>0</v>
      </c>
      <c r="DL26" s="312"/>
      <c r="DM26" s="306"/>
      <c r="DN26" s="312"/>
      <c r="DO26" s="312"/>
      <c r="DP26" s="312"/>
      <c r="DQ26" s="313"/>
    </row>
    <row r="27" spans="1:121" x14ac:dyDescent="0.2">
      <c r="A27" s="164">
        <v>4</v>
      </c>
      <c r="B27" s="226"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c r="AZ27" s="248">
        <f>SUM(BA27:BF27)</f>
        <v>0</v>
      </c>
      <c r="BA27" s="312"/>
      <c r="BB27" s="306"/>
      <c r="BC27" s="312"/>
      <c r="BD27" s="312"/>
      <c r="BE27" s="312"/>
      <c r="BF27" s="313"/>
      <c r="BG27" s="248">
        <f>SUM(BH27:BM27)</f>
        <v>0</v>
      </c>
      <c r="BH27" s="312"/>
      <c r="BI27" s="306"/>
      <c r="BJ27" s="312"/>
      <c r="BK27" s="312"/>
      <c r="BL27" s="312"/>
      <c r="BM27" s="313"/>
      <c r="BN27" s="248">
        <f>SUM(BO27:BT27)</f>
        <v>0</v>
      </c>
      <c r="BO27" s="312"/>
      <c r="BP27" s="306"/>
      <c r="BQ27" s="312"/>
      <c r="BR27" s="312"/>
      <c r="BS27" s="312"/>
      <c r="BT27" s="313"/>
      <c r="BU27" s="248">
        <f>SUM(BV27:CA27)</f>
        <v>0</v>
      </c>
      <c r="BV27" s="312"/>
      <c r="BW27" s="306"/>
      <c r="BX27" s="312"/>
      <c r="BY27" s="312"/>
      <c r="BZ27" s="312"/>
      <c r="CA27" s="313"/>
      <c r="CB27" s="248">
        <f>SUM(CC27:CH27)</f>
        <v>0</v>
      </c>
      <c r="CC27" s="312"/>
      <c r="CD27" s="306"/>
      <c r="CE27" s="312"/>
      <c r="CF27" s="312"/>
      <c r="CG27" s="312"/>
      <c r="CH27" s="313"/>
      <c r="CI27" s="248">
        <f>SUM(CJ27:CO27)</f>
        <v>0</v>
      </c>
      <c r="CJ27" s="312"/>
      <c r="CK27" s="306"/>
      <c r="CL27" s="312"/>
      <c r="CM27" s="312"/>
      <c r="CN27" s="312"/>
      <c r="CO27" s="313"/>
      <c r="CP27" s="248">
        <f>SUM(CQ27:CV27)</f>
        <v>0</v>
      </c>
      <c r="CQ27" s="312"/>
      <c r="CR27" s="306"/>
      <c r="CS27" s="312"/>
      <c r="CT27" s="312"/>
      <c r="CU27" s="312"/>
      <c r="CV27" s="313"/>
      <c r="CW27" s="248">
        <f>SUM(CX27:DC27)</f>
        <v>0</v>
      </c>
      <c r="CX27" s="312"/>
      <c r="CY27" s="306"/>
      <c r="CZ27" s="312"/>
      <c r="DA27" s="312"/>
      <c r="DB27" s="312"/>
      <c r="DC27" s="313"/>
      <c r="DD27" s="248">
        <f>SUM(DE27:DJ27)</f>
        <v>0</v>
      </c>
      <c r="DE27" s="312"/>
      <c r="DF27" s="306"/>
      <c r="DG27" s="312"/>
      <c r="DH27" s="312"/>
      <c r="DI27" s="312"/>
      <c r="DJ27" s="313"/>
      <c r="DK27" s="248">
        <f>SUM(DL27:DQ27)</f>
        <v>0</v>
      </c>
      <c r="DL27" s="312"/>
      <c r="DM27" s="306"/>
      <c r="DN27" s="312"/>
      <c r="DO27" s="312"/>
      <c r="DP27" s="312"/>
      <c r="DQ27" s="313"/>
    </row>
    <row r="28" spans="1:121" x14ac:dyDescent="0.2">
      <c r="A28" s="169">
        <v>5</v>
      </c>
      <c r="B28" s="229" t="s">
        <v>86</v>
      </c>
      <c r="C28" s="249">
        <f t="shared" ref="C28:AH28" si="9">SUM(C24:C27)</f>
        <v>0</v>
      </c>
      <c r="D28" s="243">
        <f t="shared" si="9"/>
        <v>0</v>
      </c>
      <c r="E28" s="36">
        <f t="shared" si="9"/>
        <v>0</v>
      </c>
      <c r="F28" s="36">
        <f t="shared" si="9"/>
        <v>0</v>
      </c>
      <c r="G28" s="36">
        <f t="shared" si="9"/>
        <v>0</v>
      </c>
      <c r="H28" s="36">
        <f t="shared" si="9"/>
        <v>0</v>
      </c>
      <c r="I28" s="37">
        <f t="shared" si="9"/>
        <v>0</v>
      </c>
      <c r="J28" s="249">
        <f t="shared" si="9"/>
        <v>0</v>
      </c>
      <c r="K28" s="243">
        <f t="shared" si="9"/>
        <v>0</v>
      </c>
      <c r="L28" s="36">
        <f t="shared" si="9"/>
        <v>0</v>
      </c>
      <c r="M28" s="36">
        <f t="shared" si="9"/>
        <v>0</v>
      </c>
      <c r="N28" s="36">
        <f t="shared" si="9"/>
        <v>0</v>
      </c>
      <c r="O28" s="36">
        <f t="shared" si="9"/>
        <v>0</v>
      </c>
      <c r="P28" s="37">
        <f t="shared" si="9"/>
        <v>0</v>
      </c>
      <c r="Q28" s="249">
        <f t="shared" si="9"/>
        <v>0</v>
      </c>
      <c r="R28" s="243">
        <f t="shared" si="9"/>
        <v>0</v>
      </c>
      <c r="S28" s="36">
        <f t="shared" si="9"/>
        <v>0</v>
      </c>
      <c r="T28" s="36">
        <f t="shared" si="9"/>
        <v>0</v>
      </c>
      <c r="U28" s="36">
        <f t="shared" si="9"/>
        <v>0</v>
      </c>
      <c r="V28" s="36">
        <f t="shared" si="9"/>
        <v>0</v>
      </c>
      <c r="W28" s="37">
        <f t="shared" si="9"/>
        <v>0</v>
      </c>
      <c r="X28" s="249">
        <f t="shared" si="9"/>
        <v>0</v>
      </c>
      <c r="Y28" s="243">
        <f t="shared" si="9"/>
        <v>0</v>
      </c>
      <c r="Z28" s="36">
        <f t="shared" si="9"/>
        <v>0</v>
      </c>
      <c r="AA28" s="36">
        <f t="shared" si="9"/>
        <v>0</v>
      </c>
      <c r="AB28" s="36">
        <f t="shared" si="9"/>
        <v>0</v>
      </c>
      <c r="AC28" s="36">
        <f t="shared" si="9"/>
        <v>0</v>
      </c>
      <c r="AD28" s="37">
        <f t="shared" si="9"/>
        <v>0</v>
      </c>
      <c r="AE28" s="249">
        <f t="shared" si="9"/>
        <v>0</v>
      </c>
      <c r="AF28" s="243">
        <f t="shared" si="9"/>
        <v>0</v>
      </c>
      <c r="AG28" s="36">
        <f t="shared" si="9"/>
        <v>0</v>
      </c>
      <c r="AH28" s="36">
        <f t="shared" si="9"/>
        <v>0</v>
      </c>
      <c r="AI28" s="36">
        <f t="shared" ref="AI28:BN28" si="10">SUM(AI24:AI27)</f>
        <v>0</v>
      </c>
      <c r="AJ28" s="36">
        <f t="shared" si="10"/>
        <v>0</v>
      </c>
      <c r="AK28" s="37">
        <f t="shared" si="10"/>
        <v>0</v>
      </c>
      <c r="AL28" s="249">
        <f t="shared" si="10"/>
        <v>0</v>
      </c>
      <c r="AM28" s="243">
        <f t="shared" si="10"/>
        <v>0</v>
      </c>
      <c r="AN28" s="36">
        <f t="shared" si="10"/>
        <v>0</v>
      </c>
      <c r="AO28" s="36">
        <f t="shared" si="10"/>
        <v>0</v>
      </c>
      <c r="AP28" s="36">
        <f t="shared" si="10"/>
        <v>0</v>
      </c>
      <c r="AQ28" s="36">
        <f t="shared" si="10"/>
        <v>0</v>
      </c>
      <c r="AR28" s="37">
        <f t="shared" si="10"/>
        <v>0</v>
      </c>
      <c r="AS28" s="249">
        <f t="shared" si="10"/>
        <v>0</v>
      </c>
      <c r="AT28" s="243">
        <f t="shared" si="10"/>
        <v>0</v>
      </c>
      <c r="AU28" s="36">
        <f t="shared" si="10"/>
        <v>0</v>
      </c>
      <c r="AV28" s="36">
        <f t="shared" si="10"/>
        <v>0</v>
      </c>
      <c r="AW28" s="36">
        <f t="shared" si="10"/>
        <v>0</v>
      </c>
      <c r="AX28" s="36">
        <f t="shared" si="10"/>
        <v>0</v>
      </c>
      <c r="AY28" s="37">
        <f t="shared" si="10"/>
        <v>0</v>
      </c>
      <c r="AZ28" s="249">
        <f t="shared" si="10"/>
        <v>0</v>
      </c>
      <c r="BA28" s="243">
        <f t="shared" si="10"/>
        <v>0</v>
      </c>
      <c r="BB28" s="36">
        <f t="shared" si="10"/>
        <v>0</v>
      </c>
      <c r="BC28" s="36">
        <f t="shared" si="10"/>
        <v>0</v>
      </c>
      <c r="BD28" s="36">
        <f t="shared" si="10"/>
        <v>0</v>
      </c>
      <c r="BE28" s="36">
        <f t="shared" si="10"/>
        <v>0</v>
      </c>
      <c r="BF28" s="37">
        <f t="shared" si="10"/>
        <v>0</v>
      </c>
      <c r="BG28" s="249">
        <f t="shared" si="10"/>
        <v>0</v>
      </c>
      <c r="BH28" s="243">
        <f t="shared" si="10"/>
        <v>0</v>
      </c>
      <c r="BI28" s="36">
        <f t="shared" si="10"/>
        <v>0</v>
      </c>
      <c r="BJ28" s="36">
        <f t="shared" si="10"/>
        <v>0</v>
      </c>
      <c r="BK28" s="36">
        <f t="shared" si="10"/>
        <v>0</v>
      </c>
      <c r="BL28" s="36">
        <f t="shared" si="10"/>
        <v>0</v>
      </c>
      <c r="BM28" s="37">
        <f t="shared" si="10"/>
        <v>0</v>
      </c>
      <c r="BN28" s="249">
        <f t="shared" si="10"/>
        <v>0</v>
      </c>
      <c r="BO28" s="243">
        <f t="shared" ref="BO28:BY28" si="11">SUM(BO24:BO27)</f>
        <v>0</v>
      </c>
      <c r="BP28" s="36">
        <f t="shared" si="11"/>
        <v>0</v>
      </c>
      <c r="BQ28" s="36">
        <f t="shared" si="11"/>
        <v>0</v>
      </c>
      <c r="BR28" s="36">
        <f t="shared" si="11"/>
        <v>0</v>
      </c>
      <c r="BS28" s="36">
        <f t="shared" si="11"/>
        <v>0</v>
      </c>
      <c r="BT28" s="37">
        <f t="shared" si="11"/>
        <v>0</v>
      </c>
      <c r="BU28" s="249">
        <f t="shared" si="11"/>
        <v>0</v>
      </c>
      <c r="BV28" s="243">
        <f t="shared" si="11"/>
        <v>0</v>
      </c>
      <c r="BW28" s="36">
        <f t="shared" si="11"/>
        <v>0</v>
      </c>
      <c r="BX28" s="36">
        <f t="shared" si="11"/>
        <v>0</v>
      </c>
      <c r="BY28" s="36">
        <f t="shared" si="11"/>
        <v>0</v>
      </c>
      <c r="BZ28" s="36">
        <f t="shared" ref="BZ28" si="12">SUM(BZ24:BZ27)</f>
        <v>0</v>
      </c>
      <c r="CA28" s="37">
        <f t="shared" ref="CA28:DQ28" si="13">SUM(CA24:CA27)</f>
        <v>0</v>
      </c>
      <c r="CB28" s="249">
        <f t="shared" si="13"/>
        <v>0</v>
      </c>
      <c r="CC28" s="243">
        <f t="shared" si="13"/>
        <v>0</v>
      </c>
      <c r="CD28" s="36">
        <f t="shared" si="13"/>
        <v>0</v>
      </c>
      <c r="CE28" s="36">
        <f t="shared" si="13"/>
        <v>0</v>
      </c>
      <c r="CF28" s="36">
        <f t="shared" si="13"/>
        <v>0</v>
      </c>
      <c r="CG28" s="36">
        <f t="shared" si="13"/>
        <v>0</v>
      </c>
      <c r="CH28" s="37">
        <f t="shared" si="13"/>
        <v>0</v>
      </c>
      <c r="CI28" s="249">
        <f t="shared" si="13"/>
        <v>0</v>
      </c>
      <c r="CJ28" s="243">
        <f t="shared" si="13"/>
        <v>0</v>
      </c>
      <c r="CK28" s="36">
        <f t="shared" si="13"/>
        <v>0</v>
      </c>
      <c r="CL28" s="36">
        <f t="shared" si="13"/>
        <v>0</v>
      </c>
      <c r="CM28" s="36">
        <f t="shared" si="13"/>
        <v>0</v>
      </c>
      <c r="CN28" s="36">
        <f t="shared" si="13"/>
        <v>0</v>
      </c>
      <c r="CO28" s="37">
        <f t="shared" si="13"/>
        <v>0</v>
      </c>
      <c r="CP28" s="249">
        <f t="shared" si="13"/>
        <v>0</v>
      </c>
      <c r="CQ28" s="243">
        <f t="shared" si="13"/>
        <v>0</v>
      </c>
      <c r="CR28" s="36">
        <f t="shared" si="13"/>
        <v>0</v>
      </c>
      <c r="CS28" s="36">
        <f t="shared" si="13"/>
        <v>0</v>
      </c>
      <c r="CT28" s="36">
        <f t="shared" si="13"/>
        <v>0</v>
      </c>
      <c r="CU28" s="36">
        <f t="shared" si="13"/>
        <v>0</v>
      </c>
      <c r="CV28" s="37">
        <f t="shared" si="13"/>
        <v>0</v>
      </c>
      <c r="CW28" s="249">
        <f t="shared" si="13"/>
        <v>0</v>
      </c>
      <c r="CX28" s="243">
        <f t="shared" si="13"/>
        <v>0</v>
      </c>
      <c r="CY28" s="36">
        <f t="shared" si="13"/>
        <v>0</v>
      </c>
      <c r="CZ28" s="36">
        <f t="shared" si="13"/>
        <v>0</v>
      </c>
      <c r="DA28" s="36">
        <f t="shared" si="13"/>
        <v>0</v>
      </c>
      <c r="DB28" s="36">
        <f t="shared" si="13"/>
        <v>0</v>
      </c>
      <c r="DC28" s="37">
        <f t="shared" si="13"/>
        <v>0</v>
      </c>
      <c r="DD28" s="249">
        <f t="shared" si="13"/>
        <v>0</v>
      </c>
      <c r="DE28" s="243">
        <f t="shared" si="13"/>
        <v>0</v>
      </c>
      <c r="DF28" s="36">
        <f t="shared" si="13"/>
        <v>0</v>
      </c>
      <c r="DG28" s="36">
        <f t="shared" si="13"/>
        <v>0</v>
      </c>
      <c r="DH28" s="36">
        <f t="shared" si="13"/>
        <v>0</v>
      </c>
      <c r="DI28" s="36">
        <f t="shared" si="13"/>
        <v>0</v>
      </c>
      <c r="DJ28" s="37">
        <f t="shared" si="13"/>
        <v>0</v>
      </c>
      <c r="DK28" s="249">
        <f t="shared" si="13"/>
        <v>0</v>
      </c>
      <c r="DL28" s="35">
        <f t="shared" si="13"/>
        <v>0</v>
      </c>
      <c r="DM28" s="36">
        <f t="shared" si="13"/>
        <v>0</v>
      </c>
      <c r="DN28" s="36">
        <f t="shared" si="13"/>
        <v>0</v>
      </c>
      <c r="DO28" s="36">
        <f t="shared" si="13"/>
        <v>0</v>
      </c>
      <c r="DP28" s="36">
        <f t="shared" si="13"/>
        <v>0</v>
      </c>
      <c r="DQ28" s="38">
        <f t="shared" si="13"/>
        <v>0</v>
      </c>
    </row>
    <row r="31" spans="1:121" hidden="1" x14ac:dyDescent="0.2">
      <c r="A31" s="267"/>
      <c r="B31" s="443" t="s">
        <v>179</v>
      </c>
      <c r="C31" s="446" t="s">
        <v>87</v>
      </c>
      <c r="D31" s="447"/>
      <c r="E31" s="447"/>
      <c r="F31" s="447"/>
      <c r="G31" s="447"/>
      <c r="H31" s="447"/>
      <c r="I31" s="448"/>
      <c r="J31" s="446" t="s">
        <v>88</v>
      </c>
      <c r="K31" s="447"/>
      <c r="L31" s="447"/>
      <c r="M31" s="447"/>
      <c r="N31" s="447"/>
      <c r="O31" s="447"/>
      <c r="P31" s="448"/>
      <c r="Q31" s="446" t="s">
        <v>89</v>
      </c>
      <c r="R31" s="447"/>
      <c r="S31" s="447"/>
      <c r="T31" s="447"/>
      <c r="U31" s="447"/>
      <c r="V31" s="447"/>
      <c r="W31" s="448"/>
      <c r="X31" s="446" t="s">
        <v>90</v>
      </c>
      <c r="Y31" s="447"/>
      <c r="Z31" s="447"/>
      <c r="AA31" s="447"/>
      <c r="AB31" s="447"/>
      <c r="AC31" s="447"/>
      <c r="AD31" s="448"/>
      <c r="AE31" s="446" t="s">
        <v>91</v>
      </c>
      <c r="AF31" s="447"/>
      <c r="AG31" s="447"/>
      <c r="AH31" s="447"/>
      <c r="AI31" s="447"/>
      <c r="AJ31" s="447"/>
      <c r="AK31" s="448"/>
      <c r="AL31" s="446" t="s">
        <v>92</v>
      </c>
      <c r="AM31" s="447"/>
      <c r="AN31" s="447"/>
      <c r="AO31" s="447"/>
      <c r="AP31" s="447"/>
      <c r="AQ31" s="447"/>
      <c r="AR31" s="448"/>
      <c r="AS31" s="446" t="s">
        <v>93</v>
      </c>
      <c r="AT31" s="447"/>
      <c r="AU31" s="447"/>
      <c r="AV31" s="447"/>
      <c r="AW31" s="447"/>
      <c r="AX31" s="447"/>
      <c r="AY31" s="448"/>
      <c r="AZ31" s="446" t="s">
        <v>94</v>
      </c>
      <c r="BA31" s="447"/>
      <c r="BB31" s="447"/>
      <c r="BC31" s="447"/>
      <c r="BD31" s="447"/>
      <c r="BE31" s="447"/>
      <c r="BF31" s="448"/>
      <c r="BG31" s="446" t="s">
        <v>95</v>
      </c>
      <c r="BH31" s="447"/>
      <c r="BI31" s="447"/>
      <c r="BJ31" s="447"/>
      <c r="BK31" s="447"/>
      <c r="BL31" s="447"/>
      <c r="BM31" s="448"/>
      <c r="BN31" s="277"/>
      <c r="BO31" s="277"/>
      <c r="BP31" s="277"/>
      <c r="BQ31" s="277"/>
      <c r="BR31" s="277"/>
      <c r="BS31" s="171"/>
    </row>
    <row r="32" spans="1:121" ht="25.5" hidden="1" customHeight="1" x14ac:dyDescent="0.2">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58" t="s">
        <v>41</v>
      </c>
      <c r="X32" s="187" t="s">
        <v>182</v>
      </c>
      <c r="Y32" s="47" t="s">
        <v>311</v>
      </c>
      <c r="Z32" s="47" t="s">
        <v>312</v>
      </c>
      <c r="AA32" s="47" t="s">
        <v>222</v>
      </c>
      <c r="AB32" s="47" t="s">
        <v>223</v>
      </c>
      <c r="AC32" s="47" t="s">
        <v>224</v>
      </c>
      <c r="AD32" s="158" t="s">
        <v>41</v>
      </c>
      <c r="AE32" s="187" t="s">
        <v>182</v>
      </c>
      <c r="AF32" s="47" t="s">
        <v>311</v>
      </c>
      <c r="AG32" s="47" t="s">
        <v>312</v>
      </c>
      <c r="AH32" s="47" t="s">
        <v>222</v>
      </c>
      <c r="AI32" s="47" t="s">
        <v>223</v>
      </c>
      <c r="AJ32" s="47" t="s">
        <v>224</v>
      </c>
      <c r="AK32" s="158" t="s">
        <v>41</v>
      </c>
      <c r="AL32" s="187" t="s">
        <v>182</v>
      </c>
      <c r="AM32" s="47" t="s">
        <v>311</v>
      </c>
      <c r="AN32" s="47" t="s">
        <v>312</v>
      </c>
      <c r="AO32" s="47" t="s">
        <v>222</v>
      </c>
      <c r="AP32" s="47" t="s">
        <v>223</v>
      </c>
      <c r="AQ32" s="47" t="s">
        <v>224</v>
      </c>
      <c r="AR32" s="158" t="s">
        <v>41</v>
      </c>
      <c r="AS32" s="187" t="s">
        <v>182</v>
      </c>
      <c r="AT32" s="47" t="s">
        <v>311</v>
      </c>
      <c r="AU32" s="47" t="s">
        <v>312</v>
      </c>
      <c r="AV32" s="47" t="s">
        <v>222</v>
      </c>
      <c r="AW32" s="47" t="s">
        <v>223</v>
      </c>
      <c r="AX32" s="47" t="s">
        <v>224</v>
      </c>
      <c r="AY32" s="158" t="s">
        <v>41</v>
      </c>
      <c r="AZ32" s="187" t="s">
        <v>182</v>
      </c>
      <c r="BA32" s="47" t="s">
        <v>311</v>
      </c>
      <c r="BB32" s="47" t="s">
        <v>312</v>
      </c>
      <c r="BC32" s="47" t="s">
        <v>222</v>
      </c>
      <c r="BD32" s="47" t="s">
        <v>223</v>
      </c>
      <c r="BE32" s="47" t="s">
        <v>224</v>
      </c>
      <c r="BF32" s="158" t="s">
        <v>41</v>
      </c>
      <c r="BG32" s="187" t="s">
        <v>182</v>
      </c>
      <c r="BH32" s="47" t="s">
        <v>311</v>
      </c>
      <c r="BI32" s="47" t="s">
        <v>312</v>
      </c>
      <c r="BJ32" s="47" t="s">
        <v>222</v>
      </c>
      <c r="BK32" s="47" t="s">
        <v>223</v>
      </c>
      <c r="BL32" s="47" t="s">
        <v>224</v>
      </c>
      <c r="BM32" s="189" t="s">
        <v>41</v>
      </c>
      <c r="BN32" s="277"/>
      <c r="BO32" s="277"/>
      <c r="BP32" s="277"/>
      <c r="BQ32" s="277"/>
      <c r="BR32" s="277"/>
      <c r="BS32" s="171"/>
    </row>
    <row r="33" spans="1:75" ht="13.5" hidden="1" thickBot="1" x14ac:dyDescent="0.25">
      <c r="A33" s="269"/>
      <c r="B33" s="445"/>
      <c r="C33" s="191" t="s">
        <v>42</v>
      </c>
      <c r="D33" s="193" t="s">
        <v>43</v>
      </c>
      <c r="E33" s="193" t="s">
        <v>44</v>
      </c>
      <c r="F33" s="193" t="s">
        <v>45</v>
      </c>
      <c r="G33" s="193" t="s">
        <v>46</v>
      </c>
      <c r="H33" s="193" t="s">
        <v>47</v>
      </c>
      <c r="I33" s="194" t="s">
        <v>48</v>
      </c>
      <c r="J33" s="191" t="s">
        <v>49</v>
      </c>
      <c r="K33" s="193" t="s">
        <v>50</v>
      </c>
      <c r="L33" s="193" t="s">
        <v>51</v>
      </c>
      <c r="M33" s="193" t="s">
        <v>52</v>
      </c>
      <c r="N33" s="193" t="s">
        <v>53</v>
      </c>
      <c r="O33" s="193" t="s">
        <v>54</v>
      </c>
      <c r="P33" s="194" t="s">
        <v>55</v>
      </c>
      <c r="Q33" s="191" t="s">
        <v>56</v>
      </c>
      <c r="R33" s="193" t="s">
        <v>57</v>
      </c>
      <c r="S33" s="193" t="s">
        <v>58</v>
      </c>
      <c r="T33" s="193" t="s">
        <v>59</v>
      </c>
      <c r="U33" s="193" t="s">
        <v>60</v>
      </c>
      <c r="V33" s="193" t="s">
        <v>61</v>
      </c>
      <c r="W33" s="194" t="s">
        <v>62</v>
      </c>
      <c r="X33" s="191" t="s">
        <v>63</v>
      </c>
      <c r="Y33" s="193" t="s">
        <v>64</v>
      </c>
      <c r="Z33" s="193" t="s">
        <v>65</v>
      </c>
      <c r="AA33" s="193" t="s">
        <v>66</v>
      </c>
      <c r="AB33" s="193" t="s">
        <v>67</v>
      </c>
      <c r="AC33" s="193" t="s">
        <v>68</v>
      </c>
      <c r="AD33" s="194" t="s">
        <v>69</v>
      </c>
      <c r="AE33" s="191" t="s">
        <v>70</v>
      </c>
      <c r="AF33" s="193" t="s">
        <v>71</v>
      </c>
      <c r="AG33" s="193" t="s">
        <v>98</v>
      </c>
      <c r="AH33" s="193" t="s">
        <v>99</v>
      </c>
      <c r="AI33" s="193" t="s">
        <v>100</v>
      </c>
      <c r="AJ33" s="193" t="s">
        <v>101</v>
      </c>
      <c r="AK33" s="194" t="s">
        <v>102</v>
      </c>
      <c r="AL33" s="191" t="s">
        <v>103</v>
      </c>
      <c r="AM33" s="193" t="s">
        <v>104</v>
      </c>
      <c r="AN33" s="193" t="s">
        <v>105</v>
      </c>
      <c r="AO33" s="193" t="s">
        <v>106</v>
      </c>
      <c r="AP33" s="193" t="s">
        <v>107</v>
      </c>
      <c r="AQ33" s="193" t="s">
        <v>108</v>
      </c>
      <c r="AR33" s="194" t="s">
        <v>109</v>
      </c>
      <c r="AS33" s="191" t="s">
        <v>110</v>
      </c>
      <c r="AT33" s="193" t="s">
        <v>111</v>
      </c>
      <c r="AU33" s="193" t="s">
        <v>112</v>
      </c>
      <c r="AV33" s="193" t="s">
        <v>113</v>
      </c>
      <c r="AW33" s="193" t="s">
        <v>114</v>
      </c>
      <c r="AX33" s="193" t="s">
        <v>115</v>
      </c>
      <c r="AY33" s="194" t="s">
        <v>116</v>
      </c>
      <c r="AZ33" s="191" t="s">
        <v>117</v>
      </c>
      <c r="BA33" s="193" t="s">
        <v>118</v>
      </c>
      <c r="BB33" s="193" t="s">
        <v>119</v>
      </c>
      <c r="BC33" s="193" t="s">
        <v>120</v>
      </c>
      <c r="BD33" s="193" t="s">
        <v>121</v>
      </c>
      <c r="BE33" s="193" t="s">
        <v>122</v>
      </c>
      <c r="BF33" s="194" t="s">
        <v>123</v>
      </c>
      <c r="BG33" s="191" t="s">
        <v>124</v>
      </c>
      <c r="BH33" s="193" t="s">
        <v>125</v>
      </c>
      <c r="BI33" s="193" t="s">
        <v>126</v>
      </c>
      <c r="BJ33" s="193" t="s">
        <v>127</v>
      </c>
      <c r="BK33" s="193" t="s">
        <v>128</v>
      </c>
      <c r="BL33" s="193" t="s">
        <v>129</v>
      </c>
      <c r="BM33" s="194" t="s">
        <v>130</v>
      </c>
      <c r="BN33" s="278"/>
      <c r="BO33" s="278"/>
      <c r="BP33" s="278"/>
      <c r="BQ33" s="278"/>
      <c r="BR33" s="278"/>
      <c r="BS33" s="278"/>
      <c r="BT33" s="278"/>
      <c r="BU33" s="278"/>
      <c r="BV33" s="278"/>
      <c r="BW33" s="278"/>
    </row>
    <row r="34" spans="1:75" hidden="1" x14ac:dyDescent="0.2">
      <c r="A34" s="269" t="s">
        <v>72</v>
      </c>
      <c r="B34" s="199"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1"/>
      <c r="BH34" s="372"/>
      <c r="BI34" s="372"/>
      <c r="BJ34" s="372"/>
      <c r="BK34" s="372"/>
      <c r="BL34" s="372"/>
      <c r="BM34" s="108"/>
      <c r="BN34" s="364"/>
      <c r="BO34" s="364"/>
      <c r="BP34" s="364"/>
      <c r="BQ34" s="364"/>
      <c r="BR34" s="364"/>
      <c r="BS34" s="171"/>
    </row>
    <row r="35" spans="1:75" hidden="1" x14ac:dyDescent="0.2">
      <c r="A35" s="200">
        <v>3</v>
      </c>
      <c r="B35" s="366" t="s">
        <v>316</v>
      </c>
      <c r="C35" s="232">
        <f>SUM(D35:I35)</f>
        <v>0</v>
      </c>
      <c r="D35" s="233">
        <f>IF((' בריאות א2'!D12+' בריאות א2'!K12)=0,0,(' בריאות א2'!D12+' בריאות א2'!K12)/(' בריאות א2'!$C$17+' בריאות א2'!$J$17))</f>
        <v>0</v>
      </c>
      <c r="E35" s="233">
        <f>IF((' בריאות א2'!E12+' בריאות א2'!L12)=0,0,(' בריאות א2'!E12+' בריאות א2'!L12)/(' בריאות א2'!$C$17+' בריאות א2'!$J$17))</f>
        <v>0</v>
      </c>
      <c r="F35" s="233">
        <f>IF((' בריאות א2'!F12+' בריאות א2'!M12)=0,0,(' בריאות א2'!F12+' בריאות א2'!M12)/(' בריאות א2'!$C$17+' בריאות א2'!$J$17))</f>
        <v>0</v>
      </c>
      <c r="G35" s="233">
        <f>IF((' בריאות א2'!G12+' בריאות א2'!N12)=0,0,(' בריאות א2'!G12+' בריאות א2'!N12)/(' בריאות א2'!$C$17+' בריאות א2'!$J$17))</f>
        <v>0</v>
      </c>
      <c r="H35" s="233">
        <f>IF((' בריאות א2'!H12+' בריאות א2'!O12)=0,0,(' בריאות א2'!H12+' בריאות א2'!O12)/(' בריאות א2'!$C$17+' בריאות א2'!$J$17))</f>
        <v>0</v>
      </c>
      <c r="I35" s="233">
        <f>IF((' בריאות א2'!I12+' בריאות א2'!P12)=0,0,(' בריאות א2'!I12+' בריאות א2'!P12)/(' בריאות א2'!$C$17+' בריאות א2'!$J$17))</f>
        <v>0</v>
      </c>
      <c r="J35" s="232">
        <f>SUM(K35:P35)</f>
        <v>0</v>
      </c>
      <c r="K35" s="233">
        <f>IF((' בריאות א2'!R12+' בריאות א2'!Y12)=0,0,(' בריאות א2'!R12+' בריאות א2'!Y12)/(' בריאות א2'!$Q$17+' בריאות א2'!$X$17))</f>
        <v>0</v>
      </c>
      <c r="L35" s="233">
        <f>IF((' בריאות א2'!S12+' בריאות א2'!Z12)=0,0,(' בריאות א2'!S12+' בריאות א2'!Z12)/(' בריאות א2'!$Q$17+' בריאות א2'!$X$17))</f>
        <v>0</v>
      </c>
      <c r="M35" s="233">
        <f>IF((' בריאות א2'!T12+' בריאות א2'!AA12)=0,0,(' בריאות א2'!T12+' בריאות א2'!AA12)/(' בריאות א2'!$Q$17+' בריאות א2'!$X$17))</f>
        <v>0</v>
      </c>
      <c r="N35" s="233">
        <f>IF((' בריאות א2'!U12+' בריאות א2'!AB12)=0,0,(' בריאות א2'!U12+' בריאות א2'!AB12)/(' בריאות א2'!$Q$17+' בריאות א2'!$X$17))</f>
        <v>0</v>
      </c>
      <c r="O35" s="233">
        <f>IF((' בריאות א2'!V12+' בריאות א2'!AC12)=0,0,(' בריאות א2'!V12+' בריאות א2'!AC12)/(' בריאות א2'!$Q$17+' בריאות א2'!$X$17))</f>
        <v>0</v>
      </c>
      <c r="P35" s="233">
        <f>IF((' בריאות א2'!W12+' בריאות א2'!AD12)=0,0,(' בריאות א2'!W12+' בריאות א2'!AD12)/(' בריאות א2'!$Q$17+' בריאות א2'!$X$17))</f>
        <v>0</v>
      </c>
      <c r="Q35" s="232">
        <f>SUM(R35:W35)</f>
        <v>0</v>
      </c>
      <c r="R35" s="233">
        <f>IF((' בריאות א2'!AF12+' בריאות א2'!AM12)=0,0,(' בריאות א2'!AF12+' בריאות א2'!AM12)/(' בריאות א2'!$AE$17+' בריאות א2'!$AL$17))</f>
        <v>0</v>
      </c>
      <c r="S35" s="233">
        <f>IF((' בריאות א2'!AG12+' בריאות א2'!AN12)=0,0,(' בריאות א2'!AG12+' בריאות א2'!AN12)/(' בריאות א2'!$AE$17+' בריאות א2'!$AL$17))</f>
        <v>0</v>
      </c>
      <c r="T35" s="233">
        <f>IF((' בריאות א2'!AH12+' בריאות א2'!AO12)=0,0,(' בריאות א2'!AH12+' בריאות א2'!AO12)/(' בריאות א2'!$AE$17+' בריאות א2'!$AL$17))</f>
        <v>0</v>
      </c>
      <c r="U35" s="233">
        <f>IF((' בריאות א2'!AI12+' בריאות א2'!AP12)=0,0,(' בריאות א2'!AI12+' בריאות א2'!AP12)/(' בריאות א2'!$AE$17+' בריאות א2'!$AL$17))</f>
        <v>0</v>
      </c>
      <c r="V35" s="233">
        <f>IF((' בריאות א2'!AJ12+' בריאות א2'!AQ12)=0,0,(' בריאות א2'!AJ12+' בריאות א2'!AQ12)/(' בריאות א2'!$AE$17+' בריאות א2'!$AL$17))</f>
        <v>0</v>
      </c>
      <c r="W35" s="233">
        <f>IF((' בריאות א2'!AK12+' בריאות א2'!AR12)=0,0,(' בריאות א2'!AK12+' בריאות א2'!AR12)/(' בריאות א2'!$AE$17+' בריאות א2'!$AL$17))</f>
        <v>0</v>
      </c>
      <c r="X35" s="232">
        <f>SUM(Y35:AD35)</f>
        <v>0</v>
      </c>
      <c r="Y35" s="233">
        <f>IF((' בריאות א2'!AT12+' בריאות א2'!BA12)=0,0,(' בריאות א2'!AT12+' בריאות א2'!BA12)/(' בריאות א2'!$AZ$17+' בריאות א2'!$AS$17))</f>
        <v>0</v>
      </c>
      <c r="Z35" s="233">
        <f>IF((' בריאות א2'!AU12+' בריאות א2'!BB12)=0,0,(' בריאות א2'!AU12+' בריאות א2'!BB12)/(' בריאות א2'!$AZ$17+' בריאות א2'!$AS$17))</f>
        <v>0</v>
      </c>
      <c r="AA35" s="233">
        <f>IF((' בריאות א2'!AV12+' בריאות א2'!BC12)=0,0,(' בריאות א2'!AV12+' בריאות א2'!BC12)/(' בריאות א2'!$AZ$17+' בריאות א2'!$AS$17))</f>
        <v>0</v>
      </c>
      <c r="AB35" s="233">
        <f>IF((' בריאות א2'!AW12+' בריאות א2'!BD12)=0,0,(' בריאות א2'!AW12+' בריאות א2'!BD12)/(' בריאות א2'!$AZ$17+' בריאות א2'!$AS$17))</f>
        <v>0</v>
      </c>
      <c r="AC35" s="233">
        <f>IF((' בריאות א2'!AX12+' בריאות א2'!BE12)=0,0,(' בריאות א2'!AX12+' בריאות א2'!BE12)/(' בריאות א2'!$AZ$17+' בריאות א2'!$AS$17))</f>
        <v>0</v>
      </c>
      <c r="AD35" s="233">
        <f>IF((' בריאות א2'!AY12+' בריאות א2'!BF12)=0,0,(' בריאות א2'!AY12+' בריאות א2'!BF12)/(' בריאות א2'!$AZ$17+' בריאות א2'!$AS$17))</f>
        <v>0</v>
      </c>
      <c r="AE35" s="232">
        <f>SUM(AF35:AK35)</f>
        <v>0</v>
      </c>
      <c r="AF35" s="233">
        <f>IF(' בריאות א2'!BH12=0,0,' בריאות א2'!BH12/' בריאות א2'!$BG$17)</f>
        <v>0</v>
      </c>
      <c r="AG35" s="233">
        <f>IF(' בריאות א2'!BI12=0,0,' בריאות א2'!BI12/' בריאות א2'!$BG$17)</f>
        <v>0</v>
      </c>
      <c r="AH35" s="233">
        <f>IF(' בריאות א2'!BJ12=0,0,' בריאות א2'!BJ12/' בריאות א2'!$BG$17)</f>
        <v>0</v>
      </c>
      <c r="AI35" s="233">
        <f>IF(' בריאות א2'!BK12=0,0,' בריאות א2'!BK12/' בריאות א2'!$BG$17)</f>
        <v>0</v>
      </c>
      <c r="AJ35" s="233">
        <f>IF(' בריאות א2'!BL12=0,0,' בריאות א2'!BL12/' בריאות א2'!$BG$17)</f>
        <v>0</v>
      </c>
      <c r="AK35" s="233">
        <f>IF(' בריאות א2'!BM12=0,0,' בריאות א2'!BM12/' בריאות א2'!$BG$17)</f>
        <v>0</v>
      </c>
      <c r="AL35" s="232">
        <f>SUM(AM35:AR35)</f>
        <v>0</v>
      </c>
      <c r="AM35" s="233">
        <f>IF((' בריאות א2'!BO12+' בריאות א2'!BV12)=0,0,(' בריאות א2'!BO12+' בריאות א2'!BV12)/(' בריאות א2'!$BN$17+' בריאות א2'!$BU$17))</f>
        <v>0</v>
      </c>
      <c r="AN35" s="233">
        <f>IF((' בריאות א2'!BP12+' בריאות א2'!BW12)=0,0,(' בריאות א2'!BP12+' בריאות א2'!BW12)/(' בריאות א2'!$BN$17+' בריאות א2'!$BU$17))</f>
        <v>0</v>
      </c>
      <c r="AO35" s="233">
        <f>IF((' בריאות א2'!BQ12+' בריאות א2'!BX12)=0,0,(' בריאות א2'!BQ12+' בריאות א2'!BX12)/(' בריאות א2'!$BN$17+' בריאות א2'!$BU$17))</f>
        <v>0</v>
      </c>
      <c r="AP35" s="233">
        <f>IF((' בריאות א2'!BR12+' בריאות א2'!BY12)=0,0,(' בריאות א2'!BR12+' בריאות א2'!BY12)/(' בריאות א2'!$BN$17+' בריאות א2'!$BU$17))</f>
        <v>0</v>
      </c>
      <c r="AQ35" s="233">
        <f>IF((' בריאות א2'!BS12+' בריאות א2'!BZ12)=0,0,(' בריאות א2'!BS12+' בריאות א2'!BZ12)/(' בריאות א2'!$BN$17+' בריאות א2'!$BU$17))</f>
        <v>0</v>
      </c>
      <c r="AR35" s="233">
        <f>IF((' בריאות א2'!BT12+' בריאות א2'!CA12)=0,0,(' בריאות א2'!BT12+' בריאות א2'!CA12)/(' בריאות א2'!$BN$17+' בריאות א2'!$BU$17))</f>
        <v>0</v>
      </c>
      <c r="AS35" s="232">
        <f>SUM(AT35:AY35)</f>
        <v>0</v>
      </c>
      <c r="AT35" s="233">
        <f>IF((' בריאות א2'!CC12+' בריאות א2'!CJ12)=0,0,(' בריאות א2'!CC12+' בריאות א2'!CJ12)/(' בריאות א2'!$CB$17+' בריאות א2'!$CI$17))</f>
        <v>0</v>
      </c>
      <c r="AU35" s="233">
        <f>IF((' בריאות א2'!CD12+' בריאות א2'!CK12)=0,0,(' בריאות א2'!CD12+' בריאות א2'!CK12)/(' בריאות א2'!$CB$17+' בריאות א2'!$CI$17))</f>
        <v>0</v>
      </c>
      <c r="AV35" s="233">
        <f>IF((' בריאות א2'!CE12+' בריאות א2'!CL12)=0,0,(' בריאות א2'!CE12+' בריאות א2'!CL12)/(' בריאות א2'!$CB$17+' בריאות א2'!$CI$17))</f>
        <v>0</v>
      </c>
      <c r="AW35" s="233">
        <f>IF((' בריאות א2'!CF12+' בריאות א2'!CM12)=0,0,(' בריאות א2'!CF12+' בריאות א2'!CM12)/(' בריאות א2'!$CB$17+' בריאות א2'!$CI$17))</f>
        <v>0</v>
      </c>
      <c r="AX35" s="233">
        <f>IF((' בריאות א2'!CG12+' בריאות א2'!CN12)=0,0,(' בריאות א2'!CG12+' בריאות א2'!CN12)/(' בריאות א2'!$CB$17+' בריאות א2'!$CI$17))</f>
        <v>0</v>
      </c>
      <c r="AY35" s="233">
        <f>IF((' בריאות א2'!CH12+' בריאות א2'!CO12)=0,0,(' בריאות א2'!CH12+' בריאות א2'!CO12)/(' בריאות א2'!$CB$17+' בריאות א2'!$CI$17))</f>
        <v>0</v>
      </c>
      <c r="AZ35" s="232">
        <f>SUM(BA35:BF35)</f>
        <v>0</v>
      </c>
      <c r="BA35" s="233">
        <f>IF((' בריאות א2'!CQ12+' בריאות א2'!CX12)=0,0,(' בריאות א2'!CQ12+' בריאות א2'!CX12)/(' בריאות א2'!$CP$17+' בריאות א2'!$CW$17))</f>
        <v>0</v>
      </c>
      <c r="BB35" s="233">
        <f>IF((' בריאות א2'!CR12+' בריאות א2'!CY12)=0,0,(' בריאות א2'!CR12+' בריאות א2'!CY12)/(' בריאות א2'!$CP$17+' בריאות א2'!$CW$17))</f>
        <v>0</v>
      </c>
      <c r="BC35" s="233">
        <f>IF((' בריאות א2'!CS12+' בריאות א2'!CZ12)=0,0,(' בריאות א2'!CS12+' בריאות א2'!CZ12)/(' בריאות א2'!$CP$17+' בריאות א2'!$CW$17))</f>
        <v>0</v>
      </c>
      <c r="BD35" s="233">
        <f>IF((' בריאות א2'!CT12+' בריאות א2'!DA12)=0,0,(' בריאות א2'!CT12+' בריאות א2'!DA12)/(' בריאות א2'!$CP$17+' בריאות א2'!$CW$17))</f>
        <v>0</v>
      </c>
      <c r="BE35" s="233">
        <f>IF((' בריאות א2'!CU12+' בריאות א2'!DB12)=0,0,(' בריאות א2'!CU12+' בריאות א2'!DB12)/(' בריאות א2'!$CP$17+' בריאות א2'!$CW$17))</f>
        <v>0</v>
      </c>
      <c r="BF35" s="233">
        <f>IF((' בריאות א2'!CV12+' בריאות א2'!DC12)=0,0,(' בריאות א2'!CV12+' בריאות א2'!DC12)/(' בריאות א2'!$CP$17+' בריאות א2'!$CW$17))</f>
        <v>0</v>
      </c>
      <c r="BG35" s="232">
        <f>SUM(BH35:BM35)</f>
        <v>0</v>
      </c>
      <c r="BH35" s="233">
        <f>IF((' בריאות א2'!DE12+' בריאות א2'!DL12)=0,0,(' בריאות א2'!DE12+' בריאות א2'!DL12)/(' בריאות א2'!$DD$17+' בריאות א2'!$DK$17))</f>
        <v>0</v>
      </c>
      <c r="BI35" s="233">
        <f>IF((' בריאות א2'!DF12+' בריאות א2'!DM12)=0,0,(' בריאות א2'!DF12+' בריאות א2'!DM12)/(' בריאות א2'!$DD$17+' בריאות א2'!$DK$17))</f>
        <v>0</v>
      </c>
      <c r="BJ35" s="233">
        <f>IF((' בריאות א2'!DG12+' בריאות א2'!DN12)=0,0,(' בריאות א2'!DG12+' בריאות א2'!DN12)/(' בריאות א2'!$DD$17+' בריאות א2'!$DK$17))</f>
        <v>0</v>
      </c>
      <c r="BK35" s="233">
        <f>IF((' בריאות א2'!DH12+' בריאות א2'!DO12)=0,0,(' בריאות א2'!DH12+' בריאות א2'!DO12)/(' בריאות א2'!$DD$17+' בריאות א2'!$DK$17))</f>
        <v>0</v>
      </c>
      <c r="BL35" s="233">
        <f>IF((' בריאות א2'!DI12+' בריאות א2'!DP12)=0,0,(' בריאות א2'!DI12+' בריאות א2'!DP12)/(' בריאות א2'!$DD$17+' בריאות א2'!$DK$17))</f>
        <v>0</v>
      </c>
      <c r="BM35" s="237">
        <f>IF((' בריאות א2'!DJ12+' בריאות א2'!DQ12)=0,0,(' בריאות א2'!DJ12+' בריאות א2'!DQ12)/(' בריאות א2'!$DD$17+' בריאות א2'!$DK$17))</f>
        <v>0</v>
      </c>
    </row>
    <row r="36" spans="1:75" hidden="1" x14ac:dyDescent="0.2">
      <c r="A36" s="298" t="s">
        <v>338</v>
      </c>
      <c r="B36" s="366" t="s">
        <v>315</v>
      </c>
      <c r="C36" s="232">
        <f>SUM(D36:I36)</f>
        <v>0</v>
      </c>
      <c r="D36" s="233">
        <f>IF((' בריאות א2'!D13+' בריאות א2'!K13)=0,0,(' בריאות א2'!D13+' בריאות א2'!K13)/(' בריאות א2'!$C$17+' בריאות א2'!$J$17))</f>
        <v>0</v>
      </c>
      <c r="E36" s="233">
        <f>IF((' בריאות א2'!E13+' בריאות א2'!L13)=0,0,(' בריאות א2'!E13+' בריאות א2'!L13)/(' בריאות א2'!$C$17+' בריאות א2'!$J$17))</f>
        <v>0</v>
      </c>
      <c r="F36" s="233">
        <f>IF((' בריאות א2'!F13+' בריאות א2'!M13)=0,0,(' בריאות א2'!F13+' בריאות א2'!M13)/(' בריאות א2'!$C$17+' בריאות א2'!$J$17))</f>
        <v>0</v>
      </c>
      <c r="G36" s="233">
        <f>IF((' בריאות א2'!G13+' בריאות א2'!N13)=0,0,(' בריאות א2'!G13+' בריאות א2'!N13)/(' בריאות א2'!$C$17+' בריאות א2'!$J$17))</f>
        <v>0</v>
      </c>
      <c r="H36" s="233">
        <f>IF((' בריאות א2'!H13+' בריאות א2'!O13)=0,0,(' בריאות א2'!H13+' בריאות א2'!O13)/(' בריאות א2'!$C$17+' בריאות א2'!$J$17))</f>
        <v>0</v>
      </c>
      <c r="I36" s="233">
        <f>IF((' בריאות א2'!I13+' בריאות א2'!P13)=0,0,(' בריאות א2'!I13+' בריאות א2'!P13)/(' בריאות א2'!$C$17+' בריאות א2'!$J$17))</f>
        <v>0</v>
      </c>
      <c r="J36" s="232">
        <f>SUM(K36:P36)</f>
        <v>0</v>
      </c>
      <c r="K36" s="233">
        <f>IF((' בריאות א2'!R13+' בריאות א2'!Y13)=0,0,(' בריאות א2'!R13+' בריאות א2'!Y13)/(' בריאות א2'!$Q$17+' בריאות א2'!$X$17))</f>
        <v>0</v>
      </c>
      <c r="L36" s="233">
        <f>IF((' בריאות א2'!S13+' בריאות א2'!Z13)=0,0,(' בריאות א2'!S13+' בריאות א2'!Z13)/(' בריאות א2'!$Q$17+' בריאות א2'!$X$17))</f>
        <v>0</v>
      </c>
      <c r="M36" s="233">
        <f>IF((' בריאות א2'!T13+' בריאות א2'!AA13)=0,0,(' בריאות א2'!T13+' בריאות א2'!AA13)/(' בריאות א2'!$Q$17+' בריאות א2'!$X$17))</f>
        <v>0</v>
      </c>
      <c r="N36" s="233">
        <f>IF((' בריאות א2'!U13+' בריאות א2'!AB13)=0,0,(' בריאות א2'!U13+' בריאות א2'!AB13)/(' בריאות א2'!$Q$17+' בריאות א2'!$X$17))</f>
        <v>0</v>
      </c>
      <c r="O36" s="233">
        <f>IF((' בריאות א2'!V13+' בריאות א2'!AC13)=0,0,(' בריאות א2'!V13+' בריאות א2'!AC13)/(' בריאות א2'!$Q$17+' בריאות א2'!$X$17))</f>
        <v>0</v>
      </c>
      <c r="P36" s="233">
        <f>IF((' בריאות א2'!W13+' בריאות א2'!AD13)=0,0,(' בריאות א2'!W13+' בריאות א2'!AD13)/(' בריאות א2'!$Q$17+' בריאות א2'!$X$17))</f>
        <v>0</v>
      </c>
      <c r="Q36" s="232">
        <f>SUM(R36:W36)</f>
        <v>0</v>
      </c>
      <c r="R36" s="233">
        <f>IF((' בריאות א2'!AF13+' בריאות א2'!AM13)=0,0,(' בריאות א2'!AF13+' בריאות א2'!AM13)/(' בריאות א2'!$AE$17+' בריאות א2'!$AL$17))</f>
        <v>0</v>
      </c>
      <c r="S36" s="233">
        <f>IF((' בריאות א2'!AG13+' בריאות א2'!AN13)=0,0,(' בריאות א2'!AG13+' בריאות א2'!AN13)/(' בריאות א2'!$AE$17+' בריאות א2'!$AL$17))</f>
        <v>0</v>
      </c>
      <c r="T36" s="233">
        <f>IF((' בריאות א2'!AH13+' בריאות א2'!AO13)=0,0,(' בריאות א2'!AH13+' בריאות א2'!AO13)/(' בריאות א2'!$AE$17+' בריאות א2'!$AL$17))</f>
        <v>0</v>
      </c>
      <c r="U36" s="233">
        <f>IF((' בריאות א2'!AI13+' בריאות א2'!AP13)=0,0,(' בריאות א2'!AI13+' בריאות א2'!AP13)/(' בריאות א2'!$AE$17+' בריאות א2'!$AL$17))</f>
        <v>0</v>
      </c>
      <c r="V36" s="233">
        <f>IF((' בריאות א2'!AJ13+' בריאות א2'!AQ13)=0,0,(' בריאות א2'!AJ13+' בריאות א2'!AQ13)/(' בריאות א2'!$AE$17+' בריאות א2'!$AL$17))</f>
        <v>0</v>
      </c>
      <c r="W36" s="233">
        <f>IF((' בריאות א2'!AK13+' בריאות א2'!AR13)=0,0,(' בריאות א2'!AK13+' בריאות א2'!AR13)/(' בריאות א2'!$AE$17+' בריאות א2'!$AL$17))</f>
        <v>0</v>
      </c>
      <c r="X36" s="232">
        <f>SUM(Y36:AD36)</f>
        <v>0</v>
      </c>
      <c r="Y36" s="233">
        <f>IF((' בריאות א2'!AT13+' בריאות א2'!BA13)=0,0,(' בריאות א2'!AT13+' בריאות א2'!BA13)/(' בריאות א2'!$AZ$17+' בריאות א2'!$AS$17))</f>
        <v>0</v>
      </c>
      <c r="Z36" s="233">
        <f>IF((' בריאות א2'!AU13+' בריאות א2'!BB13)=0,0,(' בריאות א2'!AU13+' בריאות א2'!BB13)/(' בריאות א2'!$AZ$17+' בריאות א2'!$AS$17))</f>
        <v>0</v>
      </c>
      <c r="AA36" s="233">
        <f>IF((' בריאות א2'!AV13+' בריאות א2'!BC13)=0,0,(' בריאות א2'!AV13+' בריאות א2'!BC13)/(' בריאות א2'!$AZ$17+' בריאות א2'!$AS$17))</f>
        <v>0</v>
      </c>
      <c r="AB36" s="233">
        <f>IF((' בריאות א2'!AW13+' בריאות א2'!BD13)=0,0,(' בריאות א2'!AW13+' בריאות א2'!BD13)/(' בריאות א2'!$AZ$17+' בריאות א2'!$AS$17))</f>
        <v>0</v>
      </c>
      <c r="AC36" s="233">
        <f>IF((' בריאות א2'!AX13+' בריאות א2'!BE13)=0,0,(' בריאות א2'!AX13+' בריאות א2'!BE13)/(' בריאות א2'!$AZ$17+' בריאות א2'!$AS$17))</f>
        <v>0</v>
      </c>
      <c r="AD36" s="233">
        <f>IF((' בריאות א2'!AY13+' בריאות א2'!BF13)=0,0,(' בריאות א2'!AY13+' בריאות א2'!BF13)/(' בריאות א2'!$AZ$17+' בריאות א2'!$AS$17))</f>
        <v>0</v>
      </c>
      <c r="AE36" s="232">
        <f>SUM(AF36:AK36)</f>
        <v>0</v>
      </c>
      <c r="AF36" s="233">
        <f>IF(' בריאות א2'!BH13=0,0,' בריאות א2'!BH13/' בריאות א2'!$BG$17)</f>
        <v>0</v>
      </c>
      <c r="AG36" s="233">
        <f>IF(' בריאות א2'!BI13=0,0,' בריאות א2'!BI13/' בריאות א2'!$BG$17)</f>
        <v>0</v>
      </c>
      <c r="AH36" s="233">
        <f>IF(' בריאות א2'!BJ13=0,0,' בריאות א2'!BJ13/' בריאות א2'!$BG$17)</f>
        <v>0</v>
      </c>
      <c r="AI36" s="233">
        <f>IF(' בריאות א2'!BK13=0,0,' בריאות א2'!BK13/' בריאות א2'!$BG$17)</f>
        <v>0</v>
      </c>
      <c r="AJ36" s="233">
        <f>IF(' בריאות א2'!BL13=0,0,' בריאות א2'!BL13/' בריאות א2'!$BG$17)</f>
        <v>0</v>
      </c>
      <c r="AK36" s="233">
        <f>IF(' בריאות א2'!BM13=0,0,' בריאות א2'!BM13/' בריאות א2'!$BG$17)</f>
        <v>0</v>
      </c>
      <c r="AL36" s="232">
        <f>SUM(AM36:AR36)</f>
        <v>0</v>
      </c>
      <c r="AM36" s="233">
        <f>IF((' בריאות א2'!BO13+' בריאות א2'!BV13)=0,0,(' בריאות א2'!BO13+' בריאות א2'!BV13)/(' בריאות א2'!$BN$17+' בריאות א2'!$BU$17))</f>
        <v>0</v>
      </c>
      <c r="AN36" s="233">
        <f>IF((' בריאות א2'!BP13+' בריאות א2'!BW13)=0,0,(' בריאות א2'!BP13+' בריאות א2'!BW13)/(' בריאות א2'!$BN$17+' בריאות א2'!$BU$17))</f>
        <v>0</v>
      </c>
      <c r="AO36" s="233">
        <f>IF((' בריאות א2'!BQ13+' בריאות א2'!BX13)=0,0,(' בריאות א2'!BQ13+' בריאות א2'!BX13)/(' בריאות א2'!$BN$17+' בריאות א2'!$BU$17))</f>
        <v>0</v>
      </c>
      <c r="AP36" s="233">
        <f>IF((' בריאות א2'!BR13+' בריאות א2'!BY13)=0,0,(' בריאות א2'!BR13+' בריאות א2'!BY13)/(' בריאות א2'!$BN$17+' בריאות א2'!$BU$17))</f>
        <v>0</v>
      </c>
      <c r="AQ36" s="233">
        <f>IF((' בריאות א2'!BS13+' בריאות א2'!BZ13)=0,0,(' בריאות א2'!BS13+' בריאות א2'!BZ13)/(' בריאות א2'!$BN$17+' בריאות א2'!$BU$17))</f>
        <v>0</v>
      </c>
      <c r="AR36" s="233">
        <f>IF((' בריאות א2'!BT13+' בריאות א2'!CA13)=0,0,(' בריאות א2'!BT13+' בריאות א2'!CA13)/(' בריאות א2'!$BN$17+' בריאות א2'!$BU$17))</f>
        <v>0</v>
      </c>
      <c r="AS36" s="232">
        <f>SUM(AT36:AY36)</f>
        <v>0</v>
      </c>
      <c r="AT36" s="233">
        <f>IF((' בריאות א2'!CC13+' בריאות א2'!CJ13)=0,0,(' בריאות א2'!CC13+' בריאות א2'!CJ13)/(' בריאות א2'!$CB$17+' בריאות א2'!$CI$17))</f>
        <v>0</v>
      </c>
      <c r="AU36" s="233">
        <f>IF((' בריאות א2'!CD13+' בריאות א2'!CK13)=0,0,(' בריאות א2'!CD13+' בריאות א2'!CK13)/(' בריאות א2'!$CB$17+' בריאות א2'!$CI$17))</f>
        <v>0</v>
      </c>
      <c r="AV36" s="233">
        <f>IF((' בריאות א2'!CE13+' בריאות א2'!CL13)=0,0,(' בריאות א2'!CE13+' בריאות א2'!CL13)/(' בריאות א2'!$CB$17+' בריאות א2'!$CI$17))</f>
        <v>0</v>
      </c>
      <c r="AW36" s="233">
        <f>IF((' בריאות א2'!CF13+' בריאות א2'!CM13)=0,0,(' בריאות א2'!CF13+' בריאות א2'!CM13)/(' בריאות א2'!$CB$17+' בריאות א2'!$CI$17))</f>
        <v>0</v>
      </c>
      <c r="AX36" s="233">
        <f>IF((' בריאות א2'!CG13+' בריאות א2'!CN13)=0,0,(' בריאות א2'!CG13+' בריאות א2'!CN13)/(' בריאות א2'!$CB$17+' בריאות א2'!$CI$17))</f>
        <v>0</v>
      </c>
      <c r="AY36" s="233">
        <f>IF((' בריאות א2'!CH13+' בריאות א2'!CO13)=0,0,(' בריאות א2'!CH13+' בריאות א2'!CO13)/(' בריאות א2'!$CB$17+' בריאות א2'!$CI$17))</f>
        <v>0</v>
      </c>
      <c r="AZ36" s="232">
        <f>SUM(BA36:BF36)</f>
        <v>0</v>
      </c>
      <c r="BA36" s="233">
        <f>IF((' בריאות א2'!CQ13+' בריאות א2'!CX13)=0,0,(' בריאות א2'!CQ13+' בריאות א2'!CX13)/(' בריאות א2'!$CP$17+' בריאות א2'!$CW$17))</f>
        <v>0</v>
      </c>
      <c r="BB36" s="233">
        <f>IF((' בריאות א2'!CR13+' בריאות א2'!CY13)=0,0,(' בריאות א2'!CR13+' בריאות א2'!CY13)/(' בריאות א2'!$CP$17+' בריאות א2'!$CW$17))</f>
        <v>0</v>
      </c>
      <c r="BC36" s="233">
        <f>IF((' בריאות א2'!CS13+' בריאות א2'!CZ13)=0,0,(' בריאות א2'!CS13+' בריאות א2'!CZ13)/(' בריאות א2'!$CP$17+' בריאות א2'!$CW$17))</f>
        <v>0</v>
      </c>
      <c r="BD36" s="233">
        <f>IF((' בריאות א2'!CT13+' בריאות א2'!DA13)=0,0,(' בריאות א2'!CT13+' בריאות א2'!DA13)/(' בריאות א2'!$CP$17+' בריאות א2'!$CW$17))</f>
        <v>0</v>
      </c>
      <c r="BE36" s="233">
        <f>IF((' בריאות א2'!CU13+' בריאות א2'!DB13)=0,0,(' בריאות א2'!CU13+' בריאות א2'!DB13)/(' בריאות א2'!$CP$17+' בריאות א2'!$CW$17))</f>
        <v>0</v>
      </c>
      <c r="BF36" s="233">
        <f>IF((' בריאות א2'!CV13+' בריאות א2'!DC13)=0,0,(' בריאות א2'!CV13+' בריאות א2'!DC13)/(' בריאות א2'!$CP$17+' בריאות א2'!$CW$17))</f>
        <v>0</v>
      </c>
      <c r="BG36" s="232">
        <f>SUM(BH36:BM36)</f>
        <v>0</v>
      </c>
      <c r="BH36" s="233">
        <f>IF((' בריאות א2'!DE13+' בריאות א2'!DL13)=0,0,(' בריאות א2'!DE13+' בריאות א2'!DL13)/(' בריאות א2'!$DD$17+' בריאות א2'!$DK$17))</f>
        <v>0</v>
      </c>
      <c r="BI36" s="233">
        <f>IF((' בריאות א2'!DF13+' בריאות א2'!DM13)=0,0,(' בריאות א2'!DF13+' בריאות א2'!DM13)/(' בריאות א2'!$DD$17+' בריאות א2'!$DK$17))</f>
        <v>0</v>
      </c>
      <c r="BJ36" s="233">
        <f>IF((' בריאות א2'!DG13+' בריאות א2'!DN13)=0,0,(' בריאות א2'!DG13+' בריאות א2'!DN13)/(' בריאות א2'!$DD$17+' בריאות א2'!$DK$17))</f>
        <v>0</v>
      </c>
      <c r="BK36" s="233">
        <f>IF((' בריאות א2'!DH13+' בריאות א2'!DO13)=0,0,(' בריאות א2'!DH13+' בריאות א2'!DO13)/(' בריאות א2'!$DD$17+' בריאות א2'!$DK$17))</f>
        <v>0</v>
      </c>
      <c r="BL36" s="233">
        <f>IF((' בריאות א2'!DI13+' בריאות א2'!DP13)=0,0,(' בריאות א2'!DI13+' בריאות א2'!DP13)/(' בריאות א2'!$DD$17+' בריאות א2'!$DK$17))</f>
        <v>0</v>
      </c>
      <c r="BM36" s="237">
        <f>IF((' בריאות א2'!DJ13+' בריאות א2'!DQ13)=0,0,(' בריאות א2'!DJ13+' בריאות א2'!DQ13)/(' בריאות א2'!$DD$17+' בריאות א2'!$DK$17))</f>
        <v>0</v>
      </c>
    </row>
    <row r="37" spans="1:75" hidden="1" x14ac:dyDescent="0.2">
      <c r="A37" s="200">
        <v>4</v>
      </c>
      <c r="B37" s="201"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0">
        <v>5</v>
      </c>
      <c r="B38" s="365"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0">
        <v>6</v>
      </c>
      <c r="B39" s="365"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0">
        <v>7</v>
      </c>
      <c r="B40" s="363" t="s">
        <v>339</v>
      </c>
      <c r="C40" s="232">
        <f>SUM(C35:C39)</f>
        <v>0</v>
      </c>
      <c r="D40" s="235">
        <f t="shared" ref="D40:I40" si="14">SUM(D35:D39)</f>
        <v>0</v>
      </c>
      <c r="E40" s="235">
        <f t="shared" si="14"/>
        <v>0</v>
      </c>
      <c r="F40" s="235">
        <f t="shared" si="14"/>
        <v>0</v>
      </c>
      <c r="G40" s="235">
        <f t="shared" si="14"/>
        <v>0</v>
      </c>
      <c r="H40" s="235">
        <f t="shared" si="14"/>
        <v>0</v>
      </c>
      <c r="I40" s="236">
        <f t="shared" si="14"/>
        <v>0</v>
      </c>
      <c r="J40" s="232">
        <f>SUM(J35:J39)</f>
        <v>0</v>
      </c>
      <c r="K40" s="235">
        <f t="shared" ref="K40:P40" si="15">SUM(K35:K39)</f>
        <v>0</v>
      </c>
      <c r="L40" s="235">
        <f t="shared" si="15"/>
        <v>0</v>
      </c>
      <c r="M40" s="235">
        <f t="shared" si="15"/>
        <v>0</v>
      </c>
      <c r="N40" s="235">
        <f t="shared" si="15"/>
        <v>0</v>
      </c>
      <c r="O40" s="235">
        <f t="shared" si="15"/>
        <v>0</v>
      </c>
      <c r="P40" s="236">
        <f t="shared" si="15"/>
        <v>0</v>
      </c>
      <c r="Q40" s="232">
        <f>SUM(Q35:Q39)</f>
        <v>0</v>
      </c>
      <c r="R40" s="235">
        <f t="shared" ref="R40:W40" si="16">SUM(R35:R39)</f>
        <v>0</v>
      </c>
      <c r="S40" s="235">
        <f t="shared" si="16"/>
        <v>0</v>
      </c>
      <c r="T40" s="235">
        <f t="shared" si="16"/>
        <v>0</v>
      </c>
      <c r="U40" s="235">
        <f t="shared" si="16"/>
        <v>0</v>
      </c>
      <c r="V40" s="235">
        <f t="shared" si="16"/>
        <v>0</v>
      </c>
      <c r="W40" s="235">
        <f t="shared" si="16"/>
        <v>0</v>
      </c>
      <c r="X40" s="232">
        <f>SUM(X35:X39)</f>
        <v>0</v>
      </c>
      <c r="Y40" s="235">
        <f t="shared" ref="Y40:AD40" si="17">SUM(Y35:Y39)</f>
        <v>0</v>
      </c>
      <c r="Z40" s="235">
        <f t="shared" si="17"/>
        <v>0</v>
      </c>
      <c r="AA40" s="235">
        <f t="shared" si="17"/>
        <v>0</v>
      </c>
      <c r="AB40" s="235">
        <f t="shared" si="17"/>
        <v>0</v>
      </c>
      <c r="AC40" s="235">
        <f t="shared" si="17"/>
        <v>0</v>
      </c>
      <c r="AD40" s="235">
        <f t="shared" si="17"/>
        <v>0</v>
      </c>
      <c r="AE40" s="232">
        <f>SUM(AE35:AE39)</f>
        <v>0</v>
      </c>
      <c r="AF40" s="235">
        <f t="shared" ref="AF40:AK40" si="18">SUM(AF35:AF39)</f>
        <v>0</v>
      </c>
      <c r="AG40" s="235">
        <f t="shared" si="18"/>
        <v>0</v>
      </c>
      <c r="AH40" s="235">
        <f t="shared" si="18"/>
        <v>0</v>
      </c>
      <c r="AI40" s="235">
        <f t="shared" si="18"/>
        <v>0</v>
      </c>
      <c r="AJ40" s="235">
        <f t="shared" si="18"/>
        <v>0</v>
      </c>
      <c r="AK40" s="236">
        <f t="shared" si="18"/>
        <v>0</v>
      </c>
      <c r="AL40" s="232">
        <f>SUM(AL35:AL39)</f>
        <v>0</v>
      </c>
      <c r="AM40" s="235">
        <f t="shared" ref="AM40:AR40" si="19">SUM(AM35:AM39)</f>
        <v>0</v>
      </c>
      <c r="AN40" s="235">
        <f t="shared" si="19"/>
        <v>0</v>
      </c>
      <c r="AO40" s="235">
        <f t="shared" si="19"/>
        <v>0</v>
      </c>
      <c r="AP40" s="235">
        <f t="shared" si="19"/>
        <v>0</v>
      </c>
      <c r="AQ40" s="235">
        <f t="shared" si="19"/>
        <v>0</v>
      </c>
      <c r="AR40" s="236">
        <f t="shared" si="19"/>
        <v>0</v>
      </c>
      <c r="AS40" s="232">
        <f>SUM(AS35:AS39)</f>
        <v>0</v>
      </c>
      <c r="AT40" s="235">
        <f t="shared" ref="AT40:AY40" si="20">SUM(AT35:AT39)</f>
        <v>0</v>
      </c>
      <c r="AU40" s="235">
        <f t="shared" si="20"/>
        <v>0</v>
      </c>
      <c r="AV40" s="235">
        <f t="shared" si="20"/>
        <v>0</v>
      </c>
      <c r="AW40" s="235">
        <f t="shared" si="20"/>
        <v>0</v>
      </c>
      <c r="AX40" s="235">
        <f t="shared" si="20"/>
        <v>0</v>
      </c>
      <c r="AY40" s="236">
        <f t="shared" si="20"/>
        <v>0</v>
      </c>
      <c r="AZ40" s="232">
        <f>SUM(AZ35:AZ39)</f>
        <v>0</v>
      </c>
      <c r="BA40" s="235">
        <f t="shared" ref="BA40:BF40" si="21">SUM(BA35:BA39)</f>
        <v>0</v>
      </c>
      <c r="BB40" s="235">
        <f t="shared" si="21"/>
        <v>0</v>
      </c>
      <c r="BC40" s="235">
        <f t="shared" si="21"/>
        <v>0</v>
      </c>
      <c r="BD40" s="235">
        <f t="shared" si="21"/>
        <v>0</v>
      </c>
      <c r="BE40" s="235">
        <f t="shared" si="21"/>
        <v>0</v>
      </c>
      <c r="BF40" s="236">
        <f t="shared" si="21"/>
        <v>0</v>
      </c>
      <c r="BG40" s="232">
        <f>SUM(BG35:BG39)</f>
        <v>0</v>
      </c>
      <c r="BH40" s="235">
        <f t="shared" ref="BH40:BM40" si="22">SUM(BH35:BH39)</f>
        <v>0</v>
      </c>
      <c r="BI40" s="235">
        <f t="shared" si="22"/>
        <v>0</v>
      </c>
      <c r="BJ40" s="235">
        <f t="shared" si="22"/>
        <v>0</v>
      </c>
      <c r="BK40" s="235">
        <f t="shared" si="22"/>
        <v>0</v>
      </c>
      <c r="BL40" s="235">
        <f t="shared" si="22"/>
        <v>0</v>
      </c>
      <c r="BM40" s="293">
        <f t="shared" si="22"/>
        <v>0</v>
      </c>
    </row>
    <row r="41" spans="1:75" hidden="1" x14ac:dyDescent="0.2">
      <c r="A41" s="203" t="s">
        <v>80</v>
      </c>
      <c r="B41" s="204"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3"/>
      <c r="BO41" s="283"/>
      <c r="BP41" s="283"/>
      <c r="BQ41" s="283"/>
      <c r="BR41" s="283"/>
      <c r="BS41" s="171"/>
    </row>
    <row r="42" spans="1:75" hidden="1" x14ac:dyDescent="0.2">
      <c r="A42" s="200">
        <v>1</v>
      </c>
      <c r="B42" s="201"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4"/>
      <c r="BO42" s="364"/>
      <c r="BP42" s="364"/>
      <c r="BQ42" s="364"/>
      <c r="BR42" s="364"/>
      <c r="BS42" s="171"/>
    </row>
    <row r="43" spans="1:75" hidden="1" x14ac:dyDescent="0.2">
      <c r="A43" s="200">
        <v>2</v>
      </c>
      <c r="B43" s="201"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4"/>
      <c r="BO43" s="364"/>
      <c r="BP43" s="364"/>
      <c r="BQ43" s="364"/>
      <c r="BR43" s="364"/>
      <c r="BS43" s="171"/>
    </row>
    <row r="44" spans="1:75" hidden="1" x14ac:dyDescent="0.2">
      <c r="A44" s="200">
        <v>3</v>
      </c>
      <c r="B44" s="201"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4"/>
      <c r="BO44" s="364"/>
      <c r="BP44" s="364"/>
      <c r="BQ44" s="364"/>
      <c r="BR44" s="364"/>
      <c r="BS44" s="171"/>
    </row>
    <row r="45" spans="1:75" hidden="1" x14ac:dyDescent="0.2">
      <c r="A45" s="203" t="s">
        <v>83</v>
      </c>
      <c r="B45" s="204" t="s">
        <v>264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4"/>
      <c r="BO45" s="364"/>
      <c r="BP45" s="364"/>
      <c r="BQ45" s="364"/>
      <c r="BR45" s="364"/>
      <c r="BS45" s="171"/>
    </row>
    <row r="46" spans="1:75" hidden="1" x14ac:dyDescent="0.2">
      <c r="A46" s="200">
        <v>1</v>
      </c>
      <c r="B46" s="201"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4"/>
      <c r="BO46" s="364"/>
      <c r="BP46" s="364"/>
      <c r="BQ46" s="364"/>
      <c r="BR46" s="364"/>
      <c r="BS46" s="171"/>
    </row>
    <row r="47" spans="1:75" hidden="1" x14ac:dyDescent="0.2">
      <c r="A47" s="200">
        <v>2</v>
      </c>
      <c r="B47" s="201"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4"/>
      <c r="BO47" s="364"/>
      <c r="BP47" s="364"/>
      <c r="BQ47" s="364"/>
      <c r="BR47" s="364"/>
      <c r="BS47" s="171"/>
    </row>
    <row r="48" spans="1:75" hidden="1" x14ac:dyDescent="0.2">
      <c r="A48" s="200">
        <v>3</v>
      </c>
      <c r="B48" s="201"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4"/>
      <c r="BO48" s="364"/>
      <c r="BP48" s="364"/>
      <c r="BQ48" s="364"/>
      <c r="BR48" s="364"/>
      <c r="BS48" s="171"/>
    </row>
    <row r="49" spans="1:71" hidden="1" x14ac:dyDescent="0.2">
      <c r="A49" s="200">
        <v>4</v>
      </c>
      <c r="B49" s="201"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4"/>
      <c r="BO49" s="364"/>
      <c r="BP49" s="364"/>
      <c r="BQ49" s="364"/>
      <c r="BR49" s="364"/>
      <c r="BS49" s="171"/>
    </row>
    <row r="50" spans="1:71" ht="13.5" hidden="1" thickBot="1" x14ac:dyDescent="0.25">
      <c r="A50" s="205">
        <v>5</v>
      </c>
      <c r="B50" s="206"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4"/>
      <c r="BO50" s="364"/>
      <c r="BP50" s="364"/>
      <c r="BQ50" s="364"/>
      <c r="BR50" s="364"/>
      <c r="BS50" s="171"/>
    </row>
    <row r="51" spans="1:71"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6" t="str">
        <f>הוראות!B28</f>
        <v>נספח ב2 מדדי תביעות בביטוח בריאות</v>
      </c>
    </row>
    <row r="2" spans="1:77" ht="12.75" customHeight="1" x14ac:dyDescent="0.3">
      <c r="A2" s="266"/>
      <c r="B2" s="182" t="str">
        <f>הוראות!B13</f>
        <v>נתיב קרן הפנסיה של פועלי ועובדי מפעלי משק ההסתדרות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row>
    <row r="3" spans="1:77" ht="13.5" customHeight="1" x14ac:dyDescent="0.3">
      <c r="A3" s="156"/>
      <c r="B3" s="181" t="str">
        <f>CONCATENATE(הוראות!Z13,הוראות!F13)</f>
        <v>הנתונים ביחידות בודדות לשנת 2022</v>
      </c>
      <c r="F3" s="121">
        <f>E3-1</f>
        <v>-1</v>
      </c>
    </row>
    <row r="4" spans="1:77" x14ac:dyDescent="0.2">
      <c r="B4" s="180" t="s">
        <v>244</v>
      </c>
    </row>
    <row r="5" spans="1:77" ht="13.5" thickBot="1" x14ac:dyDescent="0.25"/>
    <row r="6" spans="1:77" x14ac:dyDescent="0.2">
      <c r="A6" s="267"/>
      <c r="B6" s="443" t="s">
        <v>179</v>
      </c>
      <c r="C6" s="437"/>
      <c r="D6" s="438"/>
      <c r="E6" s="446" t="s">
        <v>87</v>
      </c>
      <c r="F6" s="447"/>
      <c r="G6" s="447"/>
      <c r="H6" s="447"/>
      <c r="I6" s="447"/>
      <c r="J6" s="447"/>
      <c r="K6" s="448"/>
      <c r="L6" s="446" t="s">
        <v>88</v>
      </c>
      <c r="M6" s="447"/>
      <c r="N6" s="447"/>
      <c r="O6" s="447"/>
      <c r="P6" s="447"/>
      <c r="Q6" s="447"/>
      <c r="R6" s="448"/>
      <c r="S6" s="446" t="s">
        <v>89</v>
      </c>
      <c r="T6" s="447"/>
      <c r="U6" s="447"/>
      <c r="V6" s="447"/>
      <c r="W6" s="447"/>
      <c r="X6" s="447"/>
      <c r="Y6" s="448"/>
      <c r="Z6" s="446" t="s">
        <v>90</v>
      </c>
      <c r="AA6" s="447"/>
      <c r="AB6" s="447"/>
      <c r="AC6" s="447"/>
      <c r="AD6" s="447"/>
      <c r="AE6" s="447"/>
      <c r="AF6" s="448"/>
      <c r="AG6" s="446" t="s">
        <v>91</v>
      </c>
      <c r="AH6" s="447"/>
      <c r="AI6" s="447"/>
      <c r="AJ6" s="447"/>
      <c r="AK6" s="447"/>
      <c r="AL6" s="447"/>
      <c r="AM6" s="448"/>
      <c r="AN6" s="446" t="s">
        <v>92</v>
      </c>
      <c r="AO6" s="447"/>
      <c r="AP6" s="447"/>
      <c r="AQ6" s="447"/>
      <c r="AR6" s="447"/>
      <c r="AS6" s="447"/>
      <c r="AT6" s="448"/>
      <c r="AU6" s="446" t="s">
        <v>93</v>
      </c>
      <c r="AV6" s="447"/>
      <c r="AW6" s="447"/>
      <c r="AX6" s="447"/>
      <c r="AY6" s="447"/>
      <c r="AZ6" s="447"/>
      <c r="BA6" s="448"/>
      <c r="BB6" s="446" t="s">
        <v>94</v>
      </c>
      <c r="BC6" s="447"/>
      <c r="BD6" s="447"/>
      <c r="BE6" s="447"/>
      <c r="BF6" s="447"/>
      <c r="BG6" s="447"/>
      <c r="BH6" s="448"/>
      <c r="BI6" s="446" t="s">
        <v>95</v>
      </c>
      <c r="BJ6" s="447"/>
      <c r="BK6" s="447"/>
      <c r="BL6" s="447"/>
      <c r="BM6" s="447"/>
      <c r="BN6" s="447"/>
      <c r="BO6" s="448"/>
      <c r="BP6" s="277"/>
      <c r="BQ6" s="277"/>
      <c r="BR6" s="277"/>
      <c r="BS6" s="277"/>
      <c r="BT6" s="277"/>
      <c r="BU6" s="171"/>
    </row>
    <row r="7" spans="1:77" ht="25.5" customHeight="1" x14ac:dyDescent="0.2">
      <c r="A7" s="268"/>
      <c r="B7" s="444"/>
      <c r="C7" s="439"/>
      <c r="D7" s="440"/>
      <c r="E7" s="187" t="s">
        <v>182</v>
      </c>
      <c r="F7" s="47" t="s">
        <v>311</v>
      </c>
      <c r="G7" s="47" t="s">
        <v>312</v>
      </c>
      <c r="H7" s="47" t="s">
        <v>222</v>
      </c>
      <c r="I7" s="47" t="s">
        <v>223</v>
      </c>
      <c r="J7" s="47" t="s">
        <v>224</v>
      </c>
      <c r="K7" s="158" t="s">
        <v>41</v>
      </c>
      <c r="L7" s="187" t="s">
        <v>182</v>
      </c>
      <c r="M7" s="47" t="s">
        <v>311</v>
      </c>
      <c r="N7" s="47" t="s">
        <v>312</v>
      </c>
      <c r="O7" s="47" t="s">
        <v>222</v>
      </c>
      <c r="P7" s="47" t="s">
        <v>223</v>
      </c>
      <c r="Q7" s="47" t="s">
        <v>224</v>
      </c>
      <c r="R7" s="158" t="s">
        <v>41</v>
      </c>
      <c r="S7" s="187" t="s">
        <v>182</v>
      </c>
      <c r="T7" s="47" t="s">
        <v>311</v>
      </c>
      <c r="U7" s="47" t="s">
        <v>312</v>
      </c>
      <c r="V7" s="47" t="s">
        <v>222</v>
      </c>
      <c r="W7" s="47" t="s">
        <v>223</v>
      </c>
      <c r="X7" s="47" t="s">
        <v>224</v>
      </c>
      <c r="Y7" s="158" t="s">
        <v>41</v>
      </c>
      <c r="Z7" s="187" t="s">
        <v>182</v>
      </c>
      <c r="AA7" s="47" t="s">
        <v>311</v>
      </c>
      <c r="AB7" s="47" t="s">
        <v>312</v>
      </c>
      <c r="AC7" s="47" t="s">
        <v>222</v>
      </c>
      <c r="AD7" s="47" t="s">
        <v>223</v>
      </c>
      <c r="AE7" s="47" t="s">
        <v>224</v>
      </c>
      <c r="AF7" s="158" t="s">
        <v>41</v>
      </c>
      <c r="AG7" s="187" t="s">
        <v>182</v>
      </c>
      <c r="AH7" s="47" t="s">
        <v>311</v>
      </c>
      <c r="AI7" s="47" t="s">
        <v>312</v>
      </c>
      <c r="AJ7" s="47" t="s">
        <v>222</v>
      </c>
      <c r="AK7" s="47" t="s">
        <v>223</v>
      </c>
      <c r="AL7" s="47" t="s">
        <v>224</v>
      </c>
      <c r="AM7" s="158" t="s">
        <v>41</v>
      </c>
      <c r="AN7" s="187" t="s">
        <v>182</v>
      </c>
      <c r="AO7" s="47" t="s">
        <v>311</v>
      </c>
      <c r="AP7" s="47" t="s">
        <v>312</v>
      </c>
      <c r="AQ7" s="47" t="s">
        <v>222</v>
      </c>
      <c r="AR7" s="47" t="s">
        <v>223</v>
      </c>
      <c r="AS7" s="47" t="s">
        <v>224</v>
      </c>
      <c r="AT7" s="158" t="s">
        <v>41</v>
      </c>
      <c r="AU7" s="187" t="s">
        <v>182</v>
      </c>
      <c r="AV7" s="47" t="s">
        <v>311</v>
      </c>
      <c r="AW7" s="47" t="s">
        <v>312</v>
      </c>
      <c r="AX7" s="47" t="s">
        <v>222</v>
      </c>
      <c r="AY7" s="47" t="s">
        <v>223</v>
      </c>
      <c r="AZ7" s="47" t="s">
        <v>224</v>
      </c>
      <c r="BA7" s="158" t="s">
        <v>41</v>
      </c>
      <c r="BB7" s="187" t="s">
        <v>182</v>
      </c>
      <c r="BC7" s="47" t="s">
        <v>311</v>
      </c>
      <c r="BD7" s="47" t="s">
        <v>312</v>
      </c>
      <c r="BE7" s="47" t="s">
        <v>222</v>
      </c>
      <c r="BF7" s="47" t="s">
        <v>223</v>
      </c>
      <c r="BG7" s="47" t="s">
        <v>224</v>
      </c>
      <c r="BH7" s="158" t="s">
        <v>41</v>
      </c>
      <c r="BI7" s="187" t="s">
        <v>182</v>
      </c>
      <c r="BJ7" s="47" t="s">
        <v>311</v>
      </c>
      <c r="BK7" s="47" t="s">
        <v>312</v>
      </c>
      <c r="BL7" s="47" t="s">
        <v>222</v>
      </c>
      <c r="BM7" s="47" t="s">
        <v>223</v>
      </c>
      <c r="BN7" s="47" t="s">
        <v>224</v>
      </c>
      <c r="BO7" s="189" t="s">
        <v>41</v>
      </c>
      <c r="BP7" s="277"/>
      <c r="BQ7" s="277"/>
      <c r="BR7" s="277"/>
      <c r="BS7" s="277"/>
      <c r="BT7" s="277"/>
      <c r="BU7" s="171"/>
    </row>
    <row r="8" spans="1:77" ht="13.5" thickBot="1" x14ac:dyDescent="0.25">
      <c r="A8" s="269"/>
      <c r="B8" s="445"/>
      <c r="C8" s="441"/>
      <c r="D8" s="442"/>
      <c r="E8" s="191" t="s">
        <v>42</v>
      </c>
      <c r="F8" s="193" t="s">
        <v>43</v>
      </c>
      <c r="G8" s="193" t="s">
        <v>44</v>
      </c>
      <c r="H8" s="193" t="s">
        <v>45</v>
      </c>
      <c r="I8" s="193" t="s">
        <v>46</v>
      </c>
      <c r="J8" s="193" t="s">
        <v>47</v>
      </c>
      <c r="K8" s="194" t="s">
        <v>48</v>
      </c>
      <c r="L8" s="191" t="s">
        <v>49</v>
      </c>
      <c r="M8" s="193" t="s">
        <v>50</v>
      </c>
      <c r="N8" s="193" t="s">
        <v>51</v>
      </c>
      <c r="O8" s="193" t="s">
        <v>52</v>
      </c>
      <c r="P8" s="193" t="s">
        <v>53</v>
      </c>
      <c r="Q8" s="193" t="s">
        <v>54</v>
      </c>
      <c r="R8" s="194" t="s">
        <v>55</v>
      </c>
      <c r="S8" s="191" t="s">
        <v>56</v>
      </c>
      <c r="T8" s="193" t="s">
        <v>57</v>
      </c>
      <c r="U8" s="193" t="s">
        <v>58</v>
      </c>
      <c r="V8" s="193" t="s">
        <v>59</v>
      </c>
      <c r="W8" s="193" t="s">
        <v>60</v>
      </c>
      <c r="X8" s="193" t="s">
        <v>61</v>
      </c>
      <c r="Y8" s="194" t="s">
        <v>62</v>
      </c>
      <c r="Z8" s="191" t="s">
        <v>63</v>
      </c>
      <c r="AA8" s="193" t="s">
        <v>64</v>
      </c>
      <c r="AB8" s="193" t="s">
        <v>65</v>
      </c>
      <c r="AC8" s="193" t="s">
        <v>66</v>
      </c>
      <c r="AD8" s="193" t="s">
        <v>67</v>
      </c>
      <c r="AE8" s="193" t="s">
        <v>68</v>
      </c>
      <c r="AF8" s="194" t="s">
        <v>69</v>
      </c>
      <c r="AG8" s="191" t="s">
        <v>70</v>
      </c>
      <c r="AH8" s="193" t="s">
        <v>71</v>
      </c>
      <c r="AI8" s="193" t="s">
        <v>98</v>
      </c>
      <c r="AJ8" s="193" t="s">
        <v>99</v>
      </c>
      <c r="AK8" s="193" t="s">
        <v>100</v>
      </c>
      <c r="AL8" s="193" t="s">
        <v>101</v>
      </c>
      <c r="AM8" s="194" t="s">
        <v>102</v>
      </c>
      <c r="AN8" s="191" t="s">
        <v>103</v>
      </c>
      <c r="AO8" s="193" t="s">
        <v>104</v>
      </c>
      <c r="AP8" s="193" t="s">
        <v>105</v>
      </c>
      <c r="AQ8" s="193" t="s">
        <v>106</v>
      </c>
      <c r="AR8" s="193" t="s">
        <v>107</v>
      </c>
      <c r="AS8" s="193" t="s">
        <v>108</v>
      </c>
      <c r="AT8" s="194" t="s">
        <v>109</v>
      </c>
      <c r="AU8" s="191" t="s">
        <v>110</v>
      </c>
      <c r="AV8" s="193" t="s">
        <v>111</v>
      </c>
      <c r="AW8" s="193" t="s">
        <v>112</v>
      </c>
      <c r="AX8" s="193" t="s">
        <v>113</v>
      </c>
      <c r="AY8" s="193" t="s">
        <v>114</v>
      </c>
      <c r="AZ8" s="193" t="s">
        <v>115</v>
      </c>
      <c r="BA8" s="194" t="s">
        <v>116</v>
      </c>
      <c r="BB8" s="191" t="s">
        <v>117</v>
      </c>
      <c r="BC8" s="193" t="s">
        <v>118</v>
      </c>
      <c r="BD8" s="193" t="s">
        <v>119</v>
      </c>
      <c r="BE8" s="193" t="s">
        <v>120</v>
      </c>
      <c r="BF8" s="193" t="s">
        <v>121</v>
      </c>
      <c r="BG8" s="193" t="s">
        <v>122</v>
      </c>
      <c r="BH8" s="194" t="s">
        <v>123</v>
      </c>
      <c r="BI8" s="191" t="s">
        <v>124</v>
      </c>
      <c r="BJ8" s="193" t="s">
        <v>125</v>
      </c>
      <c r="BK8" s="193" t="s">
        <v>126</v>
      </c>
      <c r="BL8" s="193" t="s">
        <v>127</v>
      </c>
      <c r="BM8" s="193" t="s">
        <v>128</v>
      </c>
      <c r="BN8" s="193" t="s">
        <v>129</v>
      </c>
      <c r="BO8" s="194" t="s">
        <v>130</v>
      </c>
      <c r="BP8" s="278"/>
      <c r="BQ8" s="278"/>
      <c r="BR8" s="278"/>
      <c r="BS8" s="278"/>
      <c r="BT8" s="278"/>
      <c r="BU8" s="278"/>
      <c r="BV8" s="278"/>
      <c r="BW8" s="278"/>
      <c r="BX8" s="278"/>
      <c r="BY8" s="278"/>
    </row>
    <row r="9" spans="1:77" x14ac:dyDescent="0.2">
      <c r="A9" s="269" t="s">
        <v>72</v>
      </c>
      <c r="B9" s="199" t="s">
        <v>73</v>
      </c>
      <c r="C9" s="279"/>
      <c r="D9" s="280"/>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5"/>
      <c r="BQ9" s="275"/>
      <c r="BR9" s="275"/>
      <c r="BS9" s="275"/>
      <c r="BT9" s="275"/>
      <c r="BU9" s="171"/>
    </row>
    <row r="10" spans="1:77" x14ac:dyDescent="0.2">
      <c r="A10" s="200">
        <v>3</v>
      </c>
      <c r="B10" s="434" t="s">
        <v>316</v>
      </c>
      <c r="C10" s="435"/>
      <c r="D10" s="436"/>
      <c r="E10" s="232">
        <f>SUM(F10:K10)</f>
        <v>0</v>
      </c>
      <c r="F10" s="233">
        <f>IF((' בריאות א2'!D12+' בריאות א2'!K12)=0,0,(' בריאות א2'!D12+' בריאות א2'!K12)/(' בריאות א2'!$C$17+' בריאות א2'!$J$17))</f>
        <v>0</v>
      </c>
      <c r="G10" s="233">
        <f>IF((' בריאות א2'!E12+' בריאות א2'!L12)=0,0,(' בריאות א2'!E12+' בריאות א2'!L12)/(' בריאות א2'!$C$17+' בריאות א2'!$J$17))</f>
        <v>0</v>
      </c>
      <c r="H10" s="233">
        <f>IF((' בריאות א2'!F12+' בריאות א2'!M12)=0,0,(' בריאות א2'!F12+' בריאות א2'!M12)/(' בריאות א2'!$C$17+' בריאות א2'!$J$17))</f>
        <v>0</v>
      </c>
      <c r="I10" s="233">
        <f>IF((' בריאות א2'!G12+' בריאות א2'!N12)=0,0,(' בריאות א2'!G12+' בריאות א2'!N12)/(' בריאות א2'!$C$17+' בריאות א2'!$J$17))</f>
        <v>0</v>
      </c>
      <c r="J10" s="233">
        <f>IF((' בריאות א2'!H12+' בריאות א2'!O12)=0,0,(' בריאות א2'!H12+' בריאות א2'!O12)/(' בריאות א2'!$C$17+' בריאות א2'!$J$17))</f>
        <v>0</v>
      </c>
      <c r="K10" s="233">
        <f>IF((' בריאות א2'!I12+' בריאות א2'!P12)=0,0,(' בריאות א2'!I12+' בריאות א2'!P12)/(' בריאות א2'!$C$17+' בריאות א2'!$J$17))</f>
        <v>0</v>
      </c>
      <c r="L10" s="232">
        <f>SUM(M10:R10)</f>
        <v>0</v>
      </c>
      <c r="M10" s="233">
        <f>IF((' בריאות א2'!R12+' בריאות א2'!Y12)=0,0,(' בריאות א2'!R12+' בריאות א2'!Y12)/(' בריאות א2'!$Q$17+' בריאות א2'!$X$17))</f>
        <v>0</v>
      </c>
      <c r="N10" s="233">
        <f>IF((' בריאות א2'!S12+' בריאות א2'!Z12)=0,0,(' בריאות א2'!S12+' בריאות א2'!Z12)/(' בריאות א2'!$Q$17+' בריאות א2'!$X$17))</f>
        <v>0</v>
      </c>
      <c r="O10" s="233">
        <f>IF((' בריאות א2'!T12+' בריאות א2'!AA12)=0,0,(' בריאות א2'!T12+' בריאות א2'!AA12)/(' בריאות א2'!$Q$17+' בריאות א2'!$X$17))</f>
        <v>0</v>
      </c>
      <c r="P10" s="233">
        <f>IF((' בריאות א2'!U12+' בריאות א2'!AB12)=0,0,(' בריאות א2'!U12+' בריאות א2'!AB12)/(' בריאות א2'!$Q$17+' בריאות א2'!$X$17))</f>
        <v>0</v>
      </c>
      <c r="Q10" s="233">
        <f>IF((' בריאות א2'!V12+' בריאות א2'!AC12)=0,0,(' בריאות א2'!V12+' בריאות א2'!AC12)/(' בריאות א2'!$Q$17+' בריאות א2'!$X$17))</f>
        <v>0</v>
      </c>
      <c r="R10" s="233">
        <f>IF((' בריאות א2'!W12+' בריאות א2'!AD12)=0,0,(' בריאות א2'!W12+' בריאות א2'!AD12)/(' בריאות א2'!$Q$17+' בריאות א2'!$X$17))</f>
        <v>0</v>
      </c>
      <c r="S10" s="232">
        <f>SUM(T10:Y10)</f>
        <v>0</v>
      </c>
      <c r="T10" s="233">
        <f>IF((' בריאות א2'!AF12+' בריאות א2'!AM12)=0,0,(' בריאות א2'!AF12+' בריאות א2'!AM12)/(' בריאות א2'!$AE$17+' בריאות א2'!$AL$17))</f>
        <v>0</v>
      </c>
      <c r="U10" s="233">
        <f>IF((' בריאות א2'!AG12+' בריאות א2'!AN12)=0,0,(' בריאות א2'!AG12+' בריאות א2'!AN12)/(' בריאות א2'!$AE$17+' בריאות א2'!$AL$17))</f>
        <v>0</v>
      </c>
      <c r="V10" s="233">
        <f>IF((' בריאות א2'!AH12+' בריאות א2'!AO12)=0,0,(' בריאות א2'!AH12+' בריאות א2'!AO12)/(' בריאות א2'!$AE$17+' בריאות א2'!$AL$17))</f>
        <v>0</v>
      </c>
      <c r="W10" s="233">
        <f>IF((' בריאות א2'!AI12+' בריאות א2'!AP12)=0,0,(' בריאות א2'!AI12+' בריאות א2'!AP12)/(' בריאות א2'!$AE$17+' בריאות א2'!$AL$17))</f>
        <v>0</v>
      </c>
      <c r="X10" s="233">
        <f>IF((' בריאות א2'!AJ12+' בריאות א2'!AQ12)=0,0,(' בריאות א2'!AJ12+' בריאות א2'!AQ12)/(' בריאות א2'!$AE$17+' בריאות א2'!$AL$17))</f>
        <v>0</v>
      </c>
      <c r="Y10" s="233">
        <f>IF((' בריאות א2'!AK12+' בריאות א2'!AR12)=0,0,(' בריאות א2'!AK12+' בריאות א2'!AR12)/(' בריאות א2'!$AE$17+' בריאות א2'!$AL$17))</f>
        <v>0</v>
      </c>
      <c r="Z10" s="232">
        <f>SUM(AA10:AF10)</f>
        <v>0</v>
      </c>
      <c r="AA10" s="233">
        <f>IF((' בריאות א2'!AT12+' בריאות א2'!BA12)=0,0,(' בריאות א2'!AT12+' בריאות א2'!BA12)/(' בריאות א2'!$AZ$17+' בריאות א2'!$AS$17))</f>
        <v>0</v>
      </c>
      <c r="AB10" s="233">
        <f>IF((' בריאות א2'!AU12+' בריאות א2'!BB12)=0,0,(' בריאות א2'!AU12+' בריאות א2'!BB12)/(' בריאות א2'!$AZ$17+' בריאות א2'!$AS$17))</f>
        <v>0</v>
      </c>
      <c r="AC10" s="233">
        <f>IF((' בריאות א2'!AV12+' בריאות א2'!BC12)=0,0,(' בריאות א2'!AV12+' בריאות א2'!BC12)/(' בריאות א2'!$AZ$17+' בריאות א2'!$AS$17))</f>
        <v>0</v>
      </c>
      <c r="AD10" s="233">
        <f>IF((' בריאות א2'!AW12+' בריאות א2'!BD12)=0,0,(' בריאות א2'!AW12+' בריאות א2'!BD12)/(' בריאות א2'!$AZ$17+' בריאות א2'!$AS$17))</f>
        <v>0</v>
      </c>
      <c r="AE10" s="233">
        <f>IF((' בריאות א2'!AX12+' בריאות א2'!BE12)=0,0,(' בריאות א2'!AX12+' בריאות א2'!BE12)/(' בריאות א2'!$AZ$17+' בריאות א2'!$AS$17))</f>
        <v>0</v>
      </c>
      <c r="AF10" s="233">
        <f>IF((' בריאות א2'!AY12+' בריאות א2'!BF12)=0,0,(' בריאות א2'!AY12+' בריאות א2'!BF12)/(' בריאות א2'!$AZ$17+' בריאות א2'!$AS$17))</f>
        <v>0</v>
      </c>
      <c r="AG10" s="232">
        <f>SUM(AH10:AM10)</f>
        <v>0</v>
      </c>
      <c r="AH10" s="233">
        <f>IF(' בריאות א2'!BH12=0,0,' בריאות א2'!BH12/' בריאות א2'!$BG$17)</f>
        <v>0</v>
      </c>
      <c r="AI10" s="233">
        <f>IF(' בריאות א2'!BI12=0,0,' בריאות א2'!BI12/' בריאות א2'!$BG$17)</f>
        <v>0</v>
      </c>
      <c r="AJ10" s="233">
        <f>IF(' בריאות א2'!BJ12=0,0,' בריאות א2'!BJ12/' בריאות א2'!$BG$17)</f>
        <v>0</v>
      </c>
      <c r="AK10" s="233">
        <f>IF(' בריאות א2'!BK12=0,0,' בריאות א2'!BK12/' בריאות א2'!$BG$17)</f>
        <v>0</v>
      </c>
      <c r="AL10" s="233">
        <f>IF(' בריאות א2'!BL12=0,0,' בריאות א2'!BL12/' בריאות א2'!$BG$17)</f>
        <v>0</v>
      </c>
      <c r="AM10" s="233">
        <f>IF(' בריאות א2'!BM12=0,0,' בריאות א2'!BM12/' בריאות א2'!$BG$17)</f>
        <v>0</v>
      </c>
      <c r="AN10" s="232">
        <f>SUM(AO10:AT10)</f>
        <v>0</v>
      </c>
      <c r="AO10" s="233">
        <f>IF((' בריאות א2'!BO12+' בריאות א2'!BV12)=0,0,(' בריאות א2'!BO12+' בריאות א2'!BV12)/(' בריאות א2'!$BN$17+' בריאות א2'!$BU$17))</f>
        <v>0</v>
      </c>
      <c r="AP10" s="233">
        <f>IF((' בריאות א2'!BP12+' בריאות א2'!BW12)=0,0,(' בריאות א2'!BP12+' בריאות א2'!BW12)/(' בריאות א2'!$BN$17+' בריאות א2'!$BU$17))</f>
        <v>0</v>
      </c>
      <c r="AQ10" s="233">
        <f>IF((' בריאות א2'!BQ12+' בריאות א2'!BX12)=0,0,(' בריאות א2'!BQ12+' בריאות א2'!BX12)/(' בריאות א2'!$BN$17+' בריאות א2'!$BU$17))</f>
        <v>0</v>
      </c>
      <c r="AR10" s="233">
        <f>IF((' בריאות א2'!BR12+' בריאות א2'!BY12)=0,0,(' בריאות א2'!BR12+' בריאות א2'!BY12)/(' בריאות א2'!$BN$17+' בריאות א2'!$BU$17))</f>
        <v>0</v>
      </c>
      <c r="AS10" s="233">
        <f>IF((' בריאות א2'!BS12+' בריאות א2'!BZ12)=0,0,(' בריאות א2'!BS12+' בריאות א2'!BZ12)/(' בריאות א2'!$BN$17+' בריאות א2'!$BU$17))</f>
        <v>0</v>
      </c>
      <c r="AT10" s="233">
        <f>IF((' בריאות א2'!BT12+' בריאות א2'!CA12)=0,0,(' בריאות א2'!BT12+' בריאות א2'!CA12)/(' בריאות א2'!$BN$17+' בריאות א2'!$BU$17))</f>
        <v>0</v>
      </c>
      <c r="AU10" s="232">
        <f>SUM(AV10:BA10)</f>
        <v>0</v>
      </c>
      <c r="AV10" s="233">
        <f>IF((' בריאות א2'!CC12+' בריאות א2'!CJ12)=0,0,(' בריאות א2'!CC12+' בריאות א2'!CJ12)/(' בריאות א2'!$CB$17+' בריאות א2'!$CI$17))</f>
        <v>0</v>
      </c>
      <c r="AW10" s="233">
        <f>IF((' בריאות א2'!CD12+' בריאות א2'!CK12)=0,0,(' בריאות א2'!CD12+' בריאות א2'!CK12)/(' בריאות א2'!$CB$17+' בריאות א2'!$CI$17))</f>
        <v>0</v>
      </c>
      <c r="AX10" s="233">
        <f>IF((' בריאות א2'!CE12+' בריאות א2'!CL12)=0,0,(' בריאות א2'!CE12+' בריאות א2'!CL12)/(' בריאות א2'!$CB$17+' בריאות א2'!$CI$17))</f>
        <v>0</v>
      </c>
      <c r="AY10" s="233">
        <f>IF((' בריאות א2'!CF12+' בריאות א2'!CM12)=0,0,(' בריאות א2'!CF12+' בריאות א2'!CM12)/(' בריאות א2'!$CB$17+' בריאות א2'!$CI$17))</f>
        <v>0</v>
      </c>
      <c r="AZ10" s="233">
        <f>IF((' בריאות א2'!CG12+' בריאות א2'!CN12)=0,0,(' בריאות א2'!CG12+' בריאות א2'!CN12)/(' בריאות א2'!$CB$17+' בריאות א2'!$CI$17))</f>
        <v>0</v>
      </c>
      <c r="BA10" s="233">
        <f>IF((' בריאות א2'!CH12+' בריאות א2'!CO12)=0,0,(' בריאות א2'!CH12+' בריאות א2'!CO12)/(' בריאות א2'!$CB$17+' בריאות א2'!$CI$17))</f>
        <v>0</v>
      </c>
      <c r="BB10" s="232">
        <f>SUM(BC10:BH10)</f>
        <v>0</v>
      </c>
      <c r="BC10" s="233">
        <f>IF((' בריאות א2'!CQ12+' בריאות א2'!CX12)=0,0,(' בריאות א2'!CQ12+' בריאות א2'!CX12)/(' בריאות א2'!$CP$17+' בריאות א2'!$CW$17))</f>
        <v>0</v>
      </c>
      <c r="BD10" s="233">
        <f>IF((' בריאות א2'!CR12+' בריאות א2'!CY12)=0,0,(' בריאות א2'!CR12+' בריאות א2'!CY12)/(' בריאות א2'!$CP$17+' בריאות א2'!$CW$17))</f>
        <v>0</v>
      </c>
      <c r="BE10" s="233">
        <f>IF((' בריאות א2'!CS12+' בריאות א2'!CZ12)=0,0,(' בריאות א2'!CS12+' בריאות א2'!CZ12)/(' בריאות א2'!$CP$17+' בריאות א2'!$CW$17))</f>
        <v>0</v>
      </c>
      <c r="BF10" s="233">
        <f>IF((' בריאות א2'!CT12+' בריאות א2'!DA12)=0,0,(' בריאות א2'!CT12+' בריאות א2'!DA12)/(' בריאות א2'!$CP$17+' בריאות א2'!$CW$17))</f>
        <v>0</v>
      </c>
      <c r="BG10" s="233">
        <f>IF((' בריאות א2'!CU12+' בריאות א2'!DB12)=0,0,(' בריאות א2'!CU12+' בריאות א2'!DB12)/(' בריאות א2'!$CP$17+' בריאות א2'!$CW$17))</f>
        <v>0</v>
      </c>
      <c r="BH10" s="233">
        <f>IF((' בריאות א2'!CV12+' בריאות א2'!DC12)=0,0,(' בריאות א2'!CV12+' בריאות א2'!DC12)/(' בריאות א2'!$CP$17+' בריאות א2'!$CW$17))</f>
        <v>0</v>
      </c>
      <c r="BI10" s="232">
        <f>SUM(BJ10:BO10)</f>
        <v>0</v>
      </c>
      <c r="BJ10" s="233">
        <f>IF((' בריאות א2'!DE12+' בריאות א2'!DL12)=0,0,(' בריאות א2'!DE12+' בריאות א2'!DL12)/(' בריאות א2'!$DD$17+' בריאות א2'!$DK$17))</f>
        <v>0</v>
      </c>
      <c r="BK10" s="233">
        <f>IF((' בריאות א2'!DF12+' בריאות א2'!DM12)=0,0,(' בריאות א2'!DF12+' בריאות א2'!DM12)/(' בריאות א2'!$DD$17+' בריאות א2'!$DK$17))</f>
        <v>0</v>
      </c>
      <c r="BL10" s="233">
        <f>IF((' בריאות א2'!DG12+' בריאות א2'!DN12)=0,0,(' בריאות א2'!DG12+' בריאות א2'!DN12)/(' בריאות א2'!$DD$17+' בריאות א2'!$DK$17))</f>
        <v>0</v>
      </c>
      <c r="BM10" s="233">
        <f>IF((' בריאות א2'!DH12+' בריאות א2'!DO12)=0,0,(' בריאות א2'!DH12+' בריאות א2'!DO12)/(' בריאות א2'!$DD$17+' בריאות א2'!$DK$17))</f>
        <v>0</v>
      </c>
      <c r="BN10" s="233">
        <f>IF((' בריאות א2'!DI12+' בריאות א2'!DP12)=0,0,(' בריאות א2'!DI12+' בריאות א2'!DP12)/(' בריאות א2'!$DD$17+' בריאות א2'!$DK$17))</f>
        <v>0</v>
      </c>
      <c r="BO10" s="237">
        <f>IF((' בריאות א2'!DJ12+' בריאות א2'!DQ12)=0,0,(' בריאות א2'!DJ12+' בריאות א2'!DQ12)/(' בריאות א2'!$DD$17+' בריאות א2'!$DK$17))</f>
        <v>0</v>
      </c>
    </row>
    <row r="11" spans="1:77" x14ac:dyDescent="0.2">
      <c r="A11" s="298" t="s">
        <v>338</v>
      </c>
      <c r="B11" s="434" t="s">
        <v>315</v>
      </c>
      <c r="C11" s="435"/>
      <c r="D11" s="436"/>
      <c r="E11" s="232">
        <f>SUM(F11:K11)</f>
        <v>0</v>
      </c>
      <c r="F11" s="233">
        <f>IF((' בריאות א2'!D13+' בריאות א2'!K13)=0,0,(' בריאות א2'!D13+' בריאות א2'!K13)/(' בריאות א2'!$C$17+' בריאות א2'!$J$17))</f>
        <v>0</v>
      </c>
      <c r="G11" s="233">
        <f>IF((' בריאות א2'!E13+' בריאות א2'!L13)=0,0,(' בריאות א2'!E13+' בריאות א2'!L13)/(' בריאות א2'!$C$17+' בריאות א2'!$J$17))</f>
        <v>0</v>
      </c>
      <c r="H11" s="233">
        <f>IF((' בריאות א2'!F13+' בריאות א2'!M13)=0,0,(' בריאות א2'!F13+' בריאות א2'!M13)/(' בריאות א2'!$C$17+' בריאות א2'!$J$17))</f>
        <v>0</v>
      </c>
      <c r="I11" s="233">
        <f>IF((' בריאות א2'!G13+' בריאות א2'!N13)=0,0,(' בריאות א2'!G13+' בריאות א2'!N13)/(' בריאות א2'!$C$17+' בריאות א2'!$J$17))</f>
        <v>0</v>
      </c>
      <c r="J11" s="233">
        <f>IF((' בריאות א2'!H13+' בריאות א2'!O13)=0,0,(' בריאות א2'!H13+' בריאות א2'!O13)/(' בריאות א2'!$C$17+' בריאות א2'!$J$17))</f>
        <v>0</v>
      </c>
      <c r="K11" s="233">
        <f>IF((' בריאות א2'!I13+' בריאות א2'!P13)=0,0,(' בריאות א2'!I13+' בריאות א2'!P13)/(' בריאות א2'!$C$17+' בריאות א2'!$J$17))</f>
        <v>0</v>
      </c>
      <c r="L11" s="232">
        <f>SUM(M11:R11)</f>
        <v>0</v>
      </c>
      <c r="M11" s="233">
        <f>IF((' בריאות א2'!R13+' בריאות א2'!Y13)=0,0,(' בריאות א2'!R13+' בריאות א2'!Y13)/(' בריאות א2'!$Q$17+' בריאות א2'!$X$17))</f>
        <v>0</v>
      </c>
      <c r="N11" s="233">
        <f>IF((' בריאות א2'!S13+' בריאות א2'!Z13)=0,0,(' בריאות א2'!S13+' בריאות א2'!Z13)/(' בריאות א2'!$Q$17+' בריאות א2'!$X$17))</f>
        <v>0</v>
      </c>
      <c r="O11" s="233">
        <f>IF((' בריאות א2'!T13+' בריאות א2'!AA13)=0,0,(' בריאות א2'!T13+' בריאות א2'!AA13)/(' בריאות א2'!$Q$17+' בריאות א2'!$X$17))</f>
        <v>0</v>
      </c>
      <c r="P11" s="233">
        <f>IF((' בריאות א2'!U13+' בריאות א2'!AB13)=0,0,(' בריאות א2'!U13+' בריאות א2'!AB13)/(' בריאות א2'!$Q$17+' בריאות א2'!$X$17))</f>
        <v>0</v>
      </c>
      <c r="Q11" s="233">
        <f>IF((' בריאות א2'!V13+' בריאות א2'!AC13)=0,0,(' בריאות א2'!V13+' בריאות א2'!AC13)/(' בריאות א2'!$Q$17+' בריאות א2'!$X$17))</f>
        <v>0</v>
      </c>
      <c r="R11" s="233">
        <f>IF((' בריאות א2'!W13+' בריאות א2'!AD13)=0,0,(' בריאות א2'!W13+' בריאות א2'!AD13)/(' בריאות א2'!$Q$17+' בריאות א2'!$X$17))</f>
        <v>0</v>
      </c>
      <c r="S11" s="232">
        <f>SUM(T11:Y11)</f>
        <v>0</v>
      </c>
      <c r="T11" s="233">
        <f>IF((' בריאות א2'!AF13+' בריאות א2'!AM13)=0,0,(' בריאות א2'!AF13+' בריאות א2'!AM13)/(' בריאות א2'!$AE$17+' בריאות א2'!$AL$17))</f>
        <v>0</v>
      </c>
      <c r="U11" s="233">
        <f>IF((' בריאות א2'!AG13+' בריאות א2'!AN13)=0,0,(' בריאות א2'!AG13+' בריאות א2'!AN13)/(' בריאות א2'!$AE$17+' בריאות א2'!$AL$17))</f>
        <v>0</v>
      </c>
      <c r="V11" s="233">
        <f>IF((' בריאות א2'!AH13+' בריאות א2'!AO13)=0,0,(' בריאות א2'!AH13+' בריאות א2'!AO13)/(' בריאות א2'!$AE$17+' בריאות א2'!$AL$17))</f>
        <v>0</v>
      </c>
      <c r="W11" s="233">
        <f>IF((' בריאות א2'!AI13+' בריאות א2'!AP13)=0,0,(' בריאות א2'!AI13+' בריאות א2'!AP13)/(' בריאות א2'!$AE$17+' בריאות א2'!$AL$17))</f>
        <v>0</v>
      </c>
      <c r="X11" s="233">
        <f>IF((' בריאות א2'!AJ13+' בריאות א2'!AQ13)=0,0,(' בריאות א2'!AJ13+' בריאות א2'!AQ13)/(' בריאות א2'!$AE$17+' בריאות א2'!$AL$17))</f>
        <v>0</v>
      </c>
      <c r="Y11" s="233">
        <f>IF((' בריאות א2'!AK13+' בריאות א2'!AR13)=0,0,(' בריאות א2'!AK13+' בריאות א2'!AR13)/(' בריאות א2'!$AE$17+' בריאות א2'!$AL$17))</f>
        <v>0</v>
      </c>
      <c r="Z11" s="232">
        <f>SUM(AA11:AF11)</f>
        <v>0</v>
      </c>
      <c r="AA11" s="233">
        <f>IF((' בריאות א2'!AT13+' בריאות א2'!BA13)=0,0,(' בריאות א2'!AT13+' בריאות א2'!BA13)/(' בריאות א2'!$AZ$17+' בריאות א2'!$AS$17))</f>
        <v>0</v>
      </c>
      <c r="AB11" s="233">
        <f>IF((' בריאות א2'!AU13+' בריאות א2'!BB13)=0,0,(' בריאות א2'!AU13+' בריאות א2'!BB13)/(' בריאות א2'!$AZ$17+' בריאות א2'!$AS$17))</f>
        <v>0</v>
      </c>
      <c r="AC11" s="233">
        <f>IF((' בריאות א2'!AV13+' בריאות א2'!BC13)=0,0,(' בריאות א2'!AV13+' בריאות א2'!BC13)/(' בריאות א2'!$AZ$17+' בריאות א2'!$AS$17))</f>
        <v>0</v>
      </c>
      <c r="AD11" s="233">
        <f>IF((' בריאות א2'!AW13+' בריאות א2'!BD13)=0,0,(' בריאות א2'!AW13+' בריאות א2'!BD13)/(' בריאות א2'!$AZ$17+' בריאות א2'!$AS$17))</f>
        <v>0</v>
      </c>
      <c r="AE11" s="233">
        <f>IF((' בריאות א2'!AX13+' בריאות א2'!BE13)=0,0,(' בריאות א2'!AX13+' בריאות א2'!BE13)/(' בריאות א2'!$AZ$17+' בריאות א2'!$AS$17))</f>
        <v>0</v>
      </c>
      <c r="AF11" s="233">
        <f>IF((' בריאות א2'!AY13+' בריאות א2'!BF13)=0,0,(' בריאות א2'!AY13+' בריאות א2'!BF13)/(' בריאות א2'!$AZ$17+' בריאות א2'!$AS$17))</f>
        <v>0</v>
      </c>
      <c r="AG11" s="232">
        <f>SUM(AH11:AM11)</f>
        <v>0</v>
      </c>
      <c r="AH11" s="233">
        <f>IF(' בריאות א2'!BH13=0,0,' בריאות א2'!BH13/' בריאות א2'!$BG$17)</f>
        <v>0</v>
      </c>
      <c r="AI11" s="233">
        <f>IF(' בריאות א2'!BI13=0,0,' בריאות א2'!BI13/' בריאות א2'!$BG$17)</f>
        <v>0</v>
      </c>
      <c r="AJ11" s="233">
        <f>IF(' בריאות א2'!BJ13=0,0,' בריאות א2'!BJ13/' בריאות א2'!$BG$17)</f>
        <v>0</v>
      </c>
      <c r="AK11" s="233">
        <f>IF(' בריאות א2'!BK13=0,0,' בריאות א2'!BK13/' בריאות א2'!$BG$17)</f>
        <v>0</v>
      </c>
      <c r="AL11" s="233">
        <f>IF(' בריאות א2'!BL13=0,0,' בריאות א2'!BL13/' בריאות א2'!$BG$17)</f>
        <v>0</v>
      </c>
      <c r="AM11" s="233">
        <f>IF(' בריאות א2'!BM13=0,0,' בריאות א2'!BM13/' בריאות א2'!$BG$17)</f>
        <v>0</v>
      </c>
      <c r="AN11" s="232">
        <f>SUM(AO11:AT11)</f>
        <v>0</v>
      </c>
      <c r="AO11" s="233">
        <f>IF((' בריאות א2'!BO13+' בריאות א2'!BV13)=0,0,(' בריאות א2'!BO13+' בריאות א2'!BV13)/(' בריאות א2'!$BN$17+' בריאות א2'!$BU$17))</f>
        <v>0</v>
      </c>
      <c r="AP11" s="233">
        <f>IF((' בריאות א2'!BP13+' בריאות א2'!BW13)=0,0,(' בריאות א2'!BP13+' בריאות א2'!BW13)/(' בריאות א2'!$BN$17+' בריאות א2'!$BU$17))</f>
        <v>0</v>
      </c>
      <c r="AQ11" s="233">
        <f>IF((' בריאות א2'!BQ13+' בריאות א2'!BX13)=0,0,(' בריאות א2'!BQ13+' בריאות א2'!BX13)/(' בריאות א2'!$BN$17+' בריאות א2'!$BU$17))</f>
        <v>0</v>
      </c>
      <c r="AR11" s="233">
        <f>IF((' בריאות א2'!BR13+' בריאות א2'!BY13)=0,0,(' בריאות א2'!BR13+' בריאות א2'!BY13)/(' בריאות א2'!$BN$17+' בריאות א2'!$BU$17))</f>
        <v>0</v>
      </c>
      <c r="AS11" s="233">
        <f>IF((' בריאות א2'!BS13+' בריאות א2'!BZ13)=0,0,(' בריאות א2'!BS13+' בריאות א2'!BZ13)/(' בריאות א2'!$BN$17+' בריאות א2'!$BU$17))</f>
        <v>0</v>
      </c>
      <c r="AT11" s="233">
        <f>IF((' בריאות א2'!BT13+' בריאות א2'!CA13)=0,0,(' בריאות א2'!BT13+' בריאות א2'!CA13)/(' בריאות א2'!$BN$17+' בריאות א2'!$BU$17))</f>
        <v>0</v>
      </c>
      <c r="AU11" s="232">
        <f>SUM(AV11:BA11)</f>
        <v>0</v>
      </c>
      <c r="AV11" s="233">
        <f>IF((' בריאות א2'!CC13+' בריאות א2'!CJ13)=0,0,(' בריאות א2'!CC13+' בריאות א2'!CJ13)/(' בריאות א2'!$CB$17+' בריאות א2'!$CI$17))</f>
        <v>0</v>
      </c>
      <c r="AW11" s="233">
        <f>IF((' בריאות א2'!CD13+' בריאות א2'!CK13)=0,0,(' בריאות א2'!CD13+' בריאות א2'!CK13)/(' בריאות א2'!$CB$17+' בריאות א2'!$CI$17))</f>
        <v>0</v>
      </c>
      <c r="AX11" s="233">
        <f>IF((' בריאות א2'!CE13+' בריאות א2'!CL13)=0,0,(' בריאות א2'!CE13+' בריאות א2'!CL13)/(' בריאות א2'!$CB$17+' בריאות א2'!$CI$17))</f>
        <v>0</v>
      </c>
      <c r="AY11" s="233">
        <f>IF((' בריאות א2'!CF13+' בריאות א2'!CM13)=0,0,(' בריאות א2'!CF13+' בריאות א2'!CM13)/(' בריאות א2'!$CB$17+' בריאות א2'!$CI$17))</f>
        <v>0</v>
      </c>
      <c r="AZ11" s="233">
        <f>IF((' בריאות א2'!CG13+' בריאות א2'!CN13)=0,0,(' בריאות א2'!CG13+' בריאות א2'!CN13)/(' בריאות א2'!$CB$17+' בריאות א2'!$CI$17))</f>
        <v>0</v>
      </c>
      <c r="BA11" s="233">
        <f>IF((' בריאות א2'!CH13+' בריאות א2'!CO13)=0,0,(' בריאות א2'!CH13+' בריאות א2'!CO13)/(' בריאות א2'!$CB$17+' בריאות א2'!$CI$17))</f>
        <v>0</v>
      </c>
      <c r="BB11" s="232">
        <f>SUM(BC11:BH11)</f>
        <v>0</v>
      </c>
      <c r="BC11" s="233">
        <f>IF((' בריאות א2'!CQ13+' בריאות א2'!CX13)=0,0,(' בריאות א2'!CQ13+' בריאות א2'!CX13)/(' בריאות א2'!$CP$17+' בריאות א2'!$CW$17))</f>
        <v>0</v>
      </c>
      <c r="BD11" s="233">
        <f>IF((' בריאות א2'!CR13+' בריאות א2'!CY13)=0,0,(' בריאות א2'!CR13+' בריאות א2'!CY13)/(' בריאות א2'!$CP$17+' בריאות א2'!$CW$17))</f>
        <v>0</v>
      </c>
      <c r="BE11" s="233">
        <f>IF((' בריאות א2'!CS13+' בריאות א2'!CZ13)=0,0,(' בריאות א2'!CS13+' בריאות א2'!CZ13)/(' בריאות א2'!$CP$17+' בריאות א2'!$CW$17))</f>
        <v>0</v>
      </c>
      <c r="BF11" s="233">
        <f>IF((' בריאות א2'!CT13+' בריאות א2'!DA13)=0,0,(' בריאות א2'!CT13+' בריאות א2'!DA13)/(' בריאות א2'!$CP$17+' בריאות א2'!$CW$17))</f>
        <v>0</v>
      </c>
      <c r="BG11" s="233">
        <f>IF((' בריאות א2'!CU13+' בריאות א2'!DB13)=0,0,(' בריאות א2'!CU13+' בריאות א2'!DB13)/(' בריאות א2'!$CP$17+' בריאות א2'!$CW$17))</f>
        <v>0</v>
      </c>
      <c r="BH11" s="233">
        <f>IF((' בריאות א2'!CV13+' בריאות א2'!DC13)=0,0,(' בריאות א2'!CV13+' בריאות א2'!DC13)/(' בריאות א2'!$CP$17+' בריאות א2'!$CW$17))</f>
        <v>0</v>
      </c>
      <c r="BI11" s="232">
        <f>SUM(BJ11:BO11)</f>
        <v>0</v>
      </c>
      <c r="BJ11" s="233">
        <f>IF((' בריאות א2'!DE13+' בריאות א2'!DL13)=0,0,(' בריאות א2'!DE13+' בריאות א2'!DL13)/(' בריאות א2'!$DD$17+' בריאות א2'!$DK$17))</f>
        <v>0</v>
      </c>
      <c r="BK11" s="233">
        <f>IF((' בריאות א2'!DF13+' בריאות א2'!DM13)=0,0,(' בריאות א2'!DF13+' בריאות א2'!DM13)/(' בריאות א2'!$DD$17+' בריאות א2'!$DK$17))</f>
        <v>0</v>
      </c>
      <c r="BL11" s="233">
        <f>IF((' בריאות א2'!DG13+' בריאות א2'!DN13)=0,0,(' בריאות א2'!DG13+' בריאות א2'!DN13)/(' בריאות א2'!$DD$17+' בריאות א2'!$DK$17))</f>
        <v>0</v>
      </c>
      <c r="BM11" s="233">
        <f>IF((' בריאות א2'!DH13+' בריאות א2'!DO13)=0,0,(' בריאות א2'!DH13+' בריאות א2'!DO13)/(' בריאות א2'!$DD$17+' בריאות א2'!$DK$17))</f>
        <v>0</v>
      </c>
      <c r="BN11" s="233">
        <f>IF((' בריאות א2'!DI13+' בריאות א2'!DP13)=0,0,(' בריאות א2'!DI13+' בריאות א2'!DP13)/(' בריאות א2'!$DD$17+' בריאות א2'!$DK$17))</f>
        <v>0</v>
      </c>
      <c r="BO11" s="237">
        <f>IF((' בריאות א2'!DJ13+' בריאות א2'!DQ13)=0,0,(' בריאות א2'!DJ13+' בריאות א2'!DQ13)/(' בריאות א2'!$DD$17+' בריאות א2'!$DK$17))</f>
        <v>0</v>
      </c>
    </row>
    <row r="12" spans="1:77" x14ac:dyDescent="0.2">
      <c r="A12" s="200">
        <v>4</v>
      </c>
      <c r="B12" s="201" t="s">
        <v>77</v>
      </c>
      <c r="C12" s="270"/>
      <c r="D12" s="271"/>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0">
        <v>5</v>
      </c>
      <c r="B13" s="296" t="s">
        <v>78</v>
      </c>
      <c r="C13" s="297"/>
      <c r="D13" s="297"/>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0">
        <v>6</v>
      </c>
      <c r="B14" s="296" t="s">
        <v>79</v>
      </c>
      <c r="C14" s="297"/>
      <c r="D14" s="297"/>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0">
        <v>7</v>
      </c>
      <c r="B15" s="294" t="s">
        <v>339</v>
      </c>
      <c r="C15" s="295"/>
      <c r="D15" s="295"/>
      <c r="E15" s="232">
        <f>SUM(E10:E14)</f>
        <v>0</v>
      </c>
      <c r="F15" s="235">
        <f t="shared" ref="F15:K15" si="0">SUM(F10:F14)</f>
        <v>0</v>
      </c>
      <c r="G15" s="235">
        <f t="shared" si="0"/>
        <v>0</v>
      </c>
      <c r="H15" s="235">
        <f t="shared" si="0"/>
        <v>0</v>
      </c>
      <c r="I15" s="235">
        <f t="shared" si="0"/>
        <v>0</v>
      </c>
      <c r="J15" s="235">
        <f t="shared" si="0"/>
        <v>0</v>
      </c>
      <c r="K15" s="236">
        <f t="shared" si="0"/>
        <v>0</v>
      </c>
      <c r="L15" s="232">
        <f>SUM(L10:L14)</f>
        <v>0</v>
      </c>
      <c r="M15" s="235">
        <f t="shared" ref="M15" si="1">SUM(M10:M14)</f>
        <v>0</v>
      </c>
      <c r="N15" s="235">
        <f t="shared" ref="N15:R15" si="2">SUM(N10:N14)</f>
        <v>0</v>
      </c>
      <c r="O15" s="235">
        <f t="shared" si="2"/>
        <v>0</v>
      </c>
      <c r="P15" s="235">
        <f t="shared" si="2"/>
        <v>0</v>
      </c>
      <c r="Q15" s="235">
        <f t="shared" si="2"/>
        <v>0</v>
      </c>
      <c r="R15" s="236">
        <f t="shared" si="2"/>
        <v>0</v>
      </c>
      <c r="S15" s="232">
        <f>SUM(S10:S14)</f>
        <v>0</v>
      </c>
      <c r="T15" s="235">
        <f t="shared" ref="T15" si="3">SUM(T10:T14)</f>
        <v>0</v>
      </c>
      <c r="U15" s="235">
        <f t="shared" ref="U15:Y15" si="4">SUM(U10:U14)</f>
        <v>0</v>
      </c>
      <c r="V15" s="235">
        <f t="shared" si="4"/>
        <v>0</v>
      </c>
      <c r="W15" s="235">
        <f t="shared" si="4"/>
        <v>0</v>
      </c>
      <c r="X15" s="235">
        <f t="shared" si="4"/>
        <v>0</v>
      </c>
      <c r="Y15" s="235">
        <f t="shared" si="4"/>
        <v>0</v>
      </c>
      <c r="Z15" s="232">
        <f>SUM(Z10:Z14)</f>
        <v>0</v>
      </c>
      <c r="AA15" s="235">
        <f t="shared" ref="AA15" si="5">SUM(AA10:AA14)</f>
        <v>0</v>
      </c>
      <c r="AB15" s="235">
        <f t="shared" ref="AB15:AF15" si="6">SUM(AB10:AB14)</f>
        <v>0</v>
      </c>
      <c r="AC15" s="235">
        <f t="shared" si="6"/>
        <v>0</v>
      </c>
      <c r="AD15" s="235">
        <f t="shared" si="6"/>
        <v>0</v>
      </c>
      <c r="AE15" s="235">
        <f t="shared" si="6"/>
        <v>0</v>
      </c>
      <c r="AF15" s="235">
        <f t="shared" si="6"/>
        <v>0</v>
      </c>
      <c r="AG15" s="232">
        <f>SUM(AG10:AG14)</f>
        <v>0</v>
      </c>
      <c r="AH15" s="235">
        <f t="shared" ref="AH15:AM15" si="7">SUM(AH10:AH14)</f>
        <v>0</v>
      </c>
      <c r="AI15" s="235">
        <f t="shared" si="7"/>
        <v>0</v>
      </c>
      <c r="AJ15" s="235">
        <f t="shared" si="7"/>
        <v>0</v>
      </c>
      <c r="AK15" s="235">
        <f t="shared" si="7"/>
        <v>0</v>
      </c>
      <c r="AL15" s="235">
        <f t="shared" si="7"/>
        <v>0</v>
      </c>
      <c r="AM15" s="236">
        <f t="shared" si="7"/>
        <v>0</v>
      </c>
      <c r="AN15" s="232">
        <f>SUM(AN10:AN14)</f>
        <v>0</v>
      </c>
      <c r="AO15" s="235">
        <f t="shared" ref="AO15:AT15" si="8">SUM(AO10:AO14)</f>
        <v>0</v>
      </c>
      <c r="AP15" s="235">
        <f t="shared" si="8"/>
        <v>0</v>
      </c>
      <c r="AQ15" s="235">
        <f t="shared" si="8"/>
        <v>0</v>
      </c>
      <c r="AR15" s="235">
        <f t="shared" si="8"/>
        <v>0</v>
      </c>
      <c r="AS15" s="235">
        <f t="shared" si="8"/>
        <v>0</v>
      </c>
      <c r="AT15" s="236">
        <f t="shared" si="8"/>
        <v>0</v>
      </c>
      <c r="AU15" s="232">
        <f>SUM(AU10:AU14)</f>
        <v>0</v>
      </c>
      <c r="AV15" s="235">
        <f t="shared" ref="AV15:BA15" si="9">SUM(AV10:AV14)</f>
        <v>0</v>
      </c>
      <c r="AW15" s="235">
        <f t="shared" si="9"/>
        <v>0</v>
      </c>
      <c r="AX15" s="235">
        <f t="shared" si="9"/>
        <v>0</v>
      </c>
      <c r="AY15" s="235">
        <f t="shared" si="9"/>
        <v>0</v>
      </c>
      <c r="AZ15" s="235">
        <f t="shared" si="9"/>
        <v>0</v>
      </c>
      <c r="BA15" s="236">
        <f t="shared" si="9"/>
        <v>0</v>
      </c>
      <c r="BB15" s="232">
        <f>SUM(BB10:BB14)</f>
        <v>0</v>
      </c>
      <c r="BC15" s="235">
        <f t="shared" ref="BC15:BH15" si="10">SUM(BC10:BC14)</f>
        <v>0</v>
      </c>
      <c r="BD15" s="235">
        <f t="shared" si="10"/>
        <v>0</v>
      </c>
      <c r="BE15" s="235">
        <f t="shared" si="10"/>
        <v>0</v>
      </c>
      <c r="BF15" s="235">
        <f t="shared" si="10"/>
        <v>0</v>
      </c>
      <c r="BG15" s="235">
        <f t="shared" si="10"/>
        <v>0</v>
      </c>
      <c r="BH15" s="236">
        <f t="shared" si="10"/>
        <v>0</v>
      </c>
      <c r="BI15" s="232">
        <f>SUM(BI10:BI14)</f>
        <v>0</v>
      </c>
      <c r="BJ15" s="235">
        <f t="shared" ref="BJ15" si="11">SUM(BJ10:BJ14)</f>
        <v>0</v>
      </c>
      <c r="BK15" s="235">
        <f t="shared" ref="BK15:BO15" si="12">SUM(BK10:BK14)</f>
        <v>0</v>
      </c>
      <c r="BL15" s="235">
        <f t="shared" si="12"/>
        <v>0</v>
      </c>
      <c r="BM15" s="235">
        <f t="shared" si="12"/>
        <v>0</v>
      </c>
      <c r="BN15" s="235">
        <f t="shared" si="12"/>
        <v>0</v>
      </c>
      <c r="BO15" s="293">
        <f t="shared" si="12"/>
        <v>0</v>
      </c>
    </row>
    <row r="16" spans="1:77" x14ac:dyDescent="0.2">
      <c r="A16" s="203" t="s">
        <v>80</v>
      </c>
      <c r="B16" s="204" t="s">
        <v>184</v>
      </c>
      <c r="C16" s="281"/>
      <c r="D16" s="282"/>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3"/>
      <c r="BQ16" s="283"/>
      <c r="BR16" s="283"/>
      <c r="BS16" s="283"/>
      <c r="BT16" s="283"/>
      <c r="BU16" s="171"/>
    </row>
    <row r="17" spans="1:73" x14ac:dyDescent="0.2">
      <c r="A17" s="200">
        <v>1</v>
      </c>
      <c r="B17" s="201" t="s">
        <v>76</v>
      </c>
      <c r="C17" s="270"/>
      <c r="D17" s="271"/>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5"/>
      <c r="BQ17" s="275"/>
      <c r="BR17" s="275"/>
      <c r="BS17" s="275"/>
      <c r="BT17" s="275"/>
      <c r="BU17" s="171"/>
    </row>
    <row r="18" spans="1:73" x14ac:dyDescent="0.2">
      <c r="A18" s="200">
        <v>2</v>
      </c>
      <c r="B18" s="201" t="s">
        <v>77</v>
      </c>
      <c r="C18" s="270"/>
      <c r="D18" s="271"/>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5"/>
      <c r="BQ18" s="275"/>
      <c r="BR18" s="275"/>
      <c r="BS18" s="275"/>
      <c r="BT18" s="275"/>
      <c r="BU18" s="171"/>
    </row>
    <row r="19" spans="1:73" x14ac:dyDescent="0.2">
      <c r="A19" s="200">
        <v>3</v>
      </c>
      <c r="B19" s="201" t="s">
        <v>82</v>
      </c>
      <c r="C19" s="270"/>
      <c r="D19" s="271"/>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5"/>
      <c r="BQ19" s="275"/>
      <c r="BR19" s="275"/>
      <c r="BS19" s="275"/>
      <c r="BT19" s="275"/>
      <c r="BU19" s="171"/>
    </row>
    <row r="20" spans="1:73" x14ac:dyDescent="0.2">
      <c r="A20" s="203" t="s">
        <v>83</v>
      </c>
      <c r="B20" s="204" t="s">
        <v>264</v>
      </c>
      <c r="C20" s="281"/>
      <c r="D20" s="282"/>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5"/>
      <c r="BQ20" s="275"/>
      <c r="BR20" s="275"/>
      <c r="BS20" s="275"/>
      <c r="BT20" s="275"/>
      <c r="BU20" s="171"/>
    </row>
    <row r="21" spans="1:73" x14ac:dyDescent="0.2">
      <c r="A21" s="200">
        <v>1</v>
      </c>
      <c r="B21" s="201" t="s">
        <v>76</v>
      </c>
      <c r="C21" s="270"/>
      <c r="D21" s="271"/>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5"/>
      <c r="BQ21" s="275"/>
      <c r="BR21" s="275"/>
      <c r="BS21" s="275"/>
      <c r="BT21" s="275"/>
      <c r="BU21" s="171"/>
    </row>
    <row r="22" spans="1:73" x14ac:dyDescent="0.2">
      <c r="A22" s="200">
        <v>2</v>
      </c>
      <c r="B22" s="201" t="s">
        <v>77</v>
      </c>
      <c r="C22" s="270"/>
      <c r="D22" s="271"/>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5"/>
      <c r="BQ22" s="275"/>
      <c r="BR22" s="275"/>
      <c r="BS22" s="275"/>
      <c r="BT22" s="275"/>
      <c r="BU22" s="171"/>
    </row>
    <row r="23" spans="1:73" x14ac:dyDescent="0.2">
      <c r="A23" s="200">
        <v>3</v>
      </c>
      <c r="B23" s="201" t="s">
        <v>84</v>
      </c>
      <c r="C23" s="270"/>
      <c r="D23" s="271"/>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5"/>
      <c r="BQ23" s="275"/>
      <c r="BR23" s="275"/>
      <c r="BS23" s="275"/>
      <c r="BT23" s="275"/>
      <c r="BU23" s="171"/>
    </row>
    <row r="24" spans="1:73" x14ac:dyDescent="0.2">
      <c r="A24" s="200">
        <v>4</v>
      </c>
      <c r="B24" s="201" t="s">
        <v>85</v>
      </c>
      <c r="C24" s="270"/>
      <c r="D24" s="271"/>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5"/>
      <c r="BQ24" s="275"/>
      <c r="BR24" s="275"/>
      <c r="BS24" s="275"/>
      <c r="BT24" s="275"/>
      <c r="BU24" s="171"/>
    </row>
    <row r="25" spans="1:73" ht="13.5" thickBot="1" x14ac:dyDescent="0.25">
      <c r="A25" s="205">
        <v>5</v>
      </c>
      <c r="B25" s="206" t="s">
        <v>86</v>
      </c>
      <c r="C25" s="284"/>
      <c r="D25" s="285"/>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5"/>
      <c r="BQ25" s="275"/>
      <c r="BR25" s="275"/>
      <c r="BS25" s="275"/>
      <c r="BT25" s="275"/>
      <c r="BU25" s="171"/>
    </row>
    <row r="26" spans="1:73" x14ac:dyDescent="0.2">
      <c r="A26" s="260"/>
      <c r="B26" s="431"/>
      <c r="C26" s="431"/>
      <c r="D26" s="431"/>
      <c r="E26" s="261"/>
      <c r="F26" s="261"/>
      <c r="G26" s="261"/>
      <c r="H26" s="261"/>
      <c r="I26" s="261"/>
      <c r="J26" s="261"/>
      <c r="K26" s="261"/>
    </row>
    <row r="27" spans="1:73" x14ac:dyDescent="0.2">
      <c r="A27" s="261"/>
      <c r="B27" s="432"/>
      <c r="C27" s="432"/>
      <c r="D27" s="432"/>
      <c r="E27" s="275"/>
      <c r="F27" s="275"/>
      <c r="G27" s="275"/>
      <c r="H27" s="275"/>
      <c r="I27" s="275"/>
      <c r="J27" s="275"/>
      <c r="K27" s="275"/>
    </row>
    <row r="28" spans="1:73" x14ac:dyDescent="0.2">
      <c r="A28" s="260"/>
      <c r="B28" s="429"/>
      <c r="C28" s="429"/>
      <c r="D28" s="429"/>
      <c r="E28" s="286"/>
      <c r="F28" s="286"/>
      <c r="G28" s="286"/>
      <c r="H28" s="286"/>
      <c r="I28" s="286"/>
      <c r="J28" s="286"/>
      <c r="K28" s="286"/>
    </row>
    <row r="29" spans="1:73" x14ac:dyDescent="0.2">
      <c r="A29" s="275"/>
      <c r="B29" s="430"/>
      <c r="C29" s="433"/>
      <c r="D29" s="433"/>
      <c r="E29" s="287"/>
      <c r="F29" s="287"/>
      <c r="G29" s="288"/>
      <c r="H29" s="287"/>
      <c r="I29" s="287"/>
      <c r="J29" s="287"/>
      <c r="K29" s="287"/>
    </row>
    <row r="30" spans="1:73" x14ac:dyDescent="0.2">
      <c r="A30" s="275"/>
      <c r="B30" s="430"/>
      <c r="C30" s="430"/>
      <c r="D30" s="430"/>
      <c r="E30" s="289"/>
      <c r="F30" s="289"/>
      <c r="G30" s="289"/>
      <c r="H30" s="289"/>
      <c r="I30" s="289"/>
      <c r="J30" s="289"/>
      <c r="K30" s="289"/>
    </row>
    <row r="31" spans="1:73" x14ac:dyDescent="0.2">
      <c r="A31" s="275"/>
      <c r="B31" s="430"/>
      <c r="C31" s="430"/>
      <c r="D31" s="430"/>
      <c r="E31" s="289"/>
      <c r="F31" s="289"/>
      <c r="G31" s="289"/>
      <c r="H31" s="289"/>
      <c r="I31" s="289"/>
      <c r="J31" s="289"/>
      <c r="K31" s="289"/>
    </row>
    <row r="32" spans="1:73" x14ac:dyDescent="0.2">
      <c r="A32" s="276"/>
      <c r="B32" s="429"/>
      <c r="C32" s="429"/>
      <c r="D32" s="429"/>
      <c r="E32" s="286"/>
      <c r="F32" s="286"/>
      <c r="G32" s="286"/>
      <c r="H32" s="286"/>
      <c r="I32" s="286"/>
      <c r="J32" s="286"/>
      <c r="K32" s="286"/>
    </row>
    <row r="33" spans="1:11" x14ac:dyDescent="0.2">
      <c r="A33" s="275"/>
      <c r="B33" s="429"/>
      <c r="C33" s="429"/>
      <c r="D33" s="429"/>
      <c r="E33" s="286"/>
      <c r="F33" s="286"/>
      <c r="G33" s="286"/>
      <c r="H33" s="286"/>
      <c r="I33" s="286"/>
      <c r="J33" s="286"/>
      <c r="K33" s="286"/>
    </row>
    <row r="34" spans="1:11" x14ac:dyDescent="0.2">
      <c r="A34" s="275"/>
      <c r="B34" s="429"/>
      <c r="C34" s="429"/>
      <c r="D34" s="429"/>
      <c r="E34" s="286"/>
      <c r="F34" s="286"/>
      <c r="G34" s="286"/>
      <c r="H34" s="286"/>
      <c r="I34" s="286"/>
      <c r="J34" s="286"/>
      <c r="K34" s="286"/>
    </row>
    <row r="35" spans="1:11" x14ac:dyDescent="0.2">
      <c r="A35" s="276"/>
      <c r="B35" s="429"/>
      <c r="C35" s="429"/>
      <c r="D35" s="429"/>
      <c r="E35" s="286"/>
      <c r="F35" s="286"/>
      <c r="G35" s="286"/>
      <c r="H35" s="286"/>
      <c r="I35" s="286"/>
      <c r="J35" s="286"/>
      <c r="K35" s="286"/>
    </row>
    <row r="36" spans="1:11" x14ac:dyDescent="0.2">
      <c r="A36" s="275"/>
      <c r="B36" s="429"/>
      <c r="C36" s="429"/>
      <c r="D36" s="429"/>
      <c r="E36" s="286"/>
      <c r="F36" s="286"/>
      <c r="G36" s="286"/>
      <c r="H36" s="286"/>
      <c r="I36" s="286"/>
      <c r="J36" s="286"/>
      <c r="K36" s="286"/>
    </row>
    <row r="37" spans="1:11" x14ac:dyDescent="0.2">
      <c r="A37" s="275"/>
      <c r="B37" s="429"/>
      <c r="C37" s="429"/>
      <c r="D37" s="429"/>
      <c r="E37" s="286"/>
      <c r="F37" s="286"/>
      <c r="G37" s="286"/>
      <c r="H37" s="286"/>
      <c r="I37" s="286"/>
      <c r="J37" s="286"/>
      <c r="K37" s="286"/>
    </row>
    <row r="38" spans="1:11" x14ac:dyDescent="0.2">
      <c r="A38" s="275"/>
      <c r="B38" s="429"/>
      <c r="C38" s="429"/>
      <c r="D38" s="429"/>
      <c r="E38" s="286"/>
      <c r="F38" s="286"/>
      <c r="G38" s="286"/>
      <c r="H38" s="286"/>
      <c r="I38" s="286"/>
      <c r="J38" s="286"/>
      <c r="K38" s="286"/>
    </row>
    <row r="39" spans="1:11" x14ac:dyDescent="0.2">
      <c r="A39" s="275"/>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6"/>
      <c r="B1" s="156" t="str">
        <f>הוראות!B20</f>
        <v>נספח א3 מספרי תביעות בקצבת נכות (א.כ.ע), ריסק מוות וקצבת שארים</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row>
    <row r="2" spans="1:39" ht="15" customHeight="1" x14ac:dyDescent="0.2">
      <c r="B2" s="182" t="str">
        <f>הוראות!B13</f>
        <v>נתיב קרן הפנסיה של פועלי ועובדי מפעלי משק ההסתדרות בע"מ</v>
      </c>
    </row>
    <row r="3" spans="1:39" ht="15.75" x14ac:dyDescent="0.25">
      <c r="B3" s="181" t="str">
        <f>CONCATENATE(הוראות!Z13,הוראות!F13)</f>
        <v>הנתונים ביחידות בודדות לשנת 2022</v>
      </c>
    </row>
    <row r="4" spans="1:39" ht="12.75" customHeight="1" x14ac:dyDescent="0.2">
      <c r="B4" s="180" t="s">
        <v>244</v>
      </c>
      <c r="C4" s="423" t="s">
        <v>140</v>
      </c>
      <c r="D4" s="424"/>
      <c r="E4" s="424"/>
      <c r="F4" s="424"/>
      <c r="G4" s="424"/>
      <c r="H4" s="424"/>
      <c r="I4" s="424"/>
      <c r="J4" s="424"/>
      <c r="K4" s="424"/>
      <c r="L4" s="424"/>
      <c r="M4" s="424"/>
      <c r="N4" s="424"/>
      <c r="O4" s="424"/>
      <c r="P4" s="425"/>
      <c r="Q4" s="423" t="s">
        <v>141</v>
      </c>
      <c r="R4" s="424"/>
      <c r="S4" s="424"/>
      <c r="T4" s="424"/>
      <c r="U4" s="424"/>
      <c r="V4" s="424"/>
      <c r="W4" s="424"/>
      <c r="X4" s="424"/>
      <c r="Y4" s="424"/>
      <c r="Z4" s="424"/>
      <c r="AA4" s="424"/>
      <c r="AB4" s="424"/>
      <c r="AC4" s="424"/>
      <c r="AD4" s="425"/>
      <c r="AE4" s="416" t="s">
        <v>142</v>
      </c>
      <c r="AF4" s="417"/>
      <c r="AG4" s="417"/>
      <c r="AH4" s="417"/>
      <c r="AI4" s="417"/>
      <c r="AJ4" s="417"/>
      <c r="AK4" s="418"/>
    </row>
    <row r="5" spans="1:39" x14ac:dyDescent="0.2">
      <c r="B5" s="157"/>
      <c r="C5" s="452" t="s">
        <v>96</v>
      </c>
      <c r="D5" s="427"/>
      <c r="E5" s="427"/>
      <c r="F5" s="427"/>
      <c r="G5" s="427"/>
      <c r="H5" s="427"/>
      <c r="I5" s="428"/>
      <c r="J5" s="452" t="s">
        <v>97</v>
      </c>
      <c r="K5" s="427"/>
      <c r="L5" s="427"/>
      <c r="M5" s="427"/>
      <c r="N5" s="427"/>
      <c r="O5" s="427"/>
      <c r="P5" s="428"/>
      <c r="Q5" s="452" t="s">
        <v>96</v>
      </c>
      <c r="R5" s="427"/>
      <c r="S5" s="427"/>
      <c r="T5" s="427"/>
      <c r="U5" s="427"/>
      <c r="V5" s="427"/>
      <c r="W5" s="428"/>
      <c r="X5" s="452" t="s">
        <v>97</v>
      </c>
      <c r="Y5" s="427"/>
      <c r="Z5" s="427"/>
      <c r="AA5" s="427"/>
      <c r="AB5" s="427"/>
      <c r="AC5" s="427"/>
      <c r="AD5" s="428"/>
      <c r="AE5" s="451"/>
      <c r="AF5" s="421"/>
      <c r="AG5" s="421"/>
      <c r="AH5" s="421"/>
      <c r="AI5" s="421"/>
      <c r="AJ5" s="421"/>
      <c r="AK5" s="422"/>
    </row>
    <row r="6" spans="1:39" ht="12.75" customHeight="1" x14ac:dyDescent="0.2">
      <c r="A6" s="157"/>
      <c r="B6" s="157"/>
      <c r="C6" s="450" t="s">
        <v>32</v>
      </c>
      <c r="D6" s="414" t="s">
        <v>33</v>
      </c>
      <c r="E6" s="414"/>
      <c r="F6" s="414"/>
      <c r="G6" s="414"/>
      <c r="H6" s="414"/>
      <c r="I6" s="415"/>
      <c r="J6" s="450" t="str">
        <f>C6</f>
        <v>סה"כ מספר תביעות</v>
      </c>
      <c r="K6" s="414" t="s">
        <v>33</v>
      </c>
      <c r="L6" s="414"/>
      <c r="M6" s="414"/>
      <c r="N6" s="414"/>
      <c r="O6" s="414"/>
      <c r="P6" s="415"/>
      <c r="Q6" s="450" t="str">
        <f>C6</f>
        <v>סה"כ מספר תביעות</v>
      </c>
      <c r="R6" s="414" t="s">
        <v>33</v>
      </c>
      <c r="S6" s="414"/>
      <c r="T6" s="414"/>
      <c r="U6" s="414"/>
      <c r="V6" s="414"/>
      <c r="W6" s="415"/>
      <c r="X6" s="450" t="str">
        <f>Q6</f>
        <v>סה"כ מספר תביעות</v>
      </c>
      <c r="Y6" s="414" t="s">
        <v>33</v>
      </c>
      <c r="Z6" s="414"/>
      <c r="AA6" s="414"/>
      <c r="AB6" s="414"/>
      <c r="AC6" s="414"/>
      <c r="AD6" s="415"/>
      <c r="AE6" s="450" t="str">
        <f>X6</f>
        <v>סה"כ מספר תביעות</v>
      </c>
      <c r="AF6" s="414" t="s">
        <v>33</v>
      </c>
      <c r="AG6" s="414"/>
      <c r="AH6" s="414"/>
      <c r="AI6" s="414"/>
      <c r="AJ6" s="414"/>
      <c r="AK6" s="415"/>
    </row>
    <row r="7" spans="1:39" ht="25.5" customHeight="1" x14ac:dyDescent="0.2">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row>
    <row r="8" spans="1:39" ht="12.75" customHeight="1" x14ac:dyDescent="0.2">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row>
    <row r="9" spans="1:39" ht="12" customHeight="1" x14ac:dyDescent="0.2">
      <c r="A9" s="161" t="s">
        <v>72</v>
      </c>
      <c r="B9" s="162" t="s">
        <v>73</v>
      </c>
      <c r="C9" s="246"/>
      <c r="D9" s="241"/>
      <c r="E9" s="173"/>
      <c r="F9" s="173"/>
      <c r="G9" s="173"/>
      <c r="H9" s="173"/>
      <c r="I9" s="174"/>
      <c r="J9" s="246"/>
      <c r="K9" s="241"/>
      <c r="L9" s="173"/>
      <c r="M9" s="173"/>
      <c r="N9" s="173"/>
      <c r="O9" s="173"/>
      <c r="P9" s="174"/>
      <c r="Q9" s="246"/>
      <c r="R9" s="241"/>
      <c r="S9" s="173"/>
      <c r="T9" s="173"/>
      <c r="U9" s="173"/>
      <c r="V9" s="173"/>
      <c r="W9" s="174"/>
      <c r="X9" s="246"/>
      <c r="Y9" s="241"/>
      <c r="Z9" s="173"/>
      <c r="AA9" s="173"/>
      <c r="AB9" s="173"/>
      <c r="AC9" s="173"/>
      <c r="AD9" s="174"/>
      <c r="AE9" s="246"/>
      <c r="AF9" s="172"/>
      <c r="AG9" s="173"/>
      <c r="AH9" s="173"/>
      <c r="AI9" s="173"/>
      <c r="AJ9" s="173"/>
      <c r="AK9" s="174"/>
    </row>
    <row r="10" spans="1:39" x14ac:dyDescent="0.2">
      <c r="A10" s="164">
        <v>1</v>
      </c>
      <c r="B10" s="165" t="s">
        <v>74</v>
      </c>
      <c r="C10" s="316">
        <v>222</v>
      </c>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v>219</v>
      </c>
      <c r="AF10" s="177"/>
      <c r="AG10" s="175"/>
      <c r="AH10" s="175"/>
      <c r="AI10" s="175"/>
      <c r="AJ10" s="175"/>
      <c r="AK10" s="176"/>
    </row>
    <row r="11" spans="1:39" ht="12.75" customHeight="1" x14ac:dyDescent="0.2">
      <c r="A11" s="164">
        <f>A10+1</f>
        <v>2</v>
      </c>
      <c r="B11" s="165" t="s">
        <v>75</v>
      </c>
      <c r="C11" s="316">
        <v>294</v>
      </c>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v>492</v>
      </c>
      <c r="AF11" s="177"/>
      <c r="AG11" s="175"/>
      <c r="AH11" s="175"/>
      <c r="AI11" s="175"/>
      <c r="AJ11" s="175"/>
      <c r="AK11" s="176"/>
    </row>
    <row r="12" spans="1:39" x14ac:dyDescent="0.2">
      <c r="A12" s="164">
        <v>3</v>
      </c>
      <c r="B12" s="165" t="s">
        <v>314</v>
      </c>
      <c r="C12" s="248">
        <f>SUM(D12:I12)</f>
        <v>310</v>
      </c>
      <c r="D12" s="312">
        <v>191</v>
      </c>
      <c r="E12" s="306">
        <v>70</v>
      </c>
      <c r="F12" s="312">
        <v>26</v>
      </c>
      <c r="G12" s="312">
        <v>23</v>
      </c>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471</v>
      </c>
      <c r="AF12" s="312">
        <v>74</v>
      </c>
      <c r="AG12" s="306">
        <v>188</v>
      </c>
      <c r="AH12" s="312">
        <v>195</v>
      </c>
      <c r="AI12" s="312">
        <v>14</v>
      </c>
      <c r="AJ12" s="312"/>
      <c r="AK12" s="313"/>
    </row>
    <row r="13" spans="1:39"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row>
    <row r="14" spans="1:39" x14ac:dyDescent="0.2">
      <c r="A14" s="164">
        <v>4</v>
      </c>
      <c r="B14" s="165" t="s">
        <v>77</v>
      </c>
      <c r="C14" s="248">
        <f>SUM(D14:I14)</f>
        <v>11</v>
      </c>
      <c r="D14" s="312">
        <v>2</v>
      </c>
      <c r="E14" s="306"/>
      <c r="F14" s="312">
        <v>1</v>
      </c>
      <c r="G14" s="312">
        <v>5</v>
      </c>
      <c r="H14" s="312">
        <v>1</v>
      </c>
      <c r="I14" s="313">
        <v>2</v>
      </c>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5</v>
      </c>
      <c r="AF14" s="312">
        <v>2</v>
      </c>
      <c r="AG14" s="306"/>
      <c r="AH14" s="312">
        <v>3</v>
      </c>
      <c r="AI14" s="312"/>
      <c r="AJ14" s="312"/>
      <c r="AK14" s="313"/>
    </row>
    <row r="15" spans="1:39"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row>
    <row r="16" spans="1:39"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1</v>
      </c>
      <c r="AF16" s="312"/>
      <c r="AG16" s="306">
        <v>1</v>
      </c>
      <c r="AH16" s="312"/>
      <c r="AI16" s="312"/>
      <c r="AJ16" s="312"/>
      <c r="AK16" s="313"/>
    </row>
    <row r="17" spans="1:37" ht="12.75" customHeight="1" x14ac:dyDescent="0.2">
      <c r="A17" s="164">
        <v>7</v>
      </c>
      <c r="B17" s="168" t="s">
        <v>337</v>
      </c>
      <c r="C17" s="248">
        <f t="shared" ref="C17:AG17" si="0">SUM(C12:C16)</f>
        <v>321</v>
      </c>
      <c r="D17" s="231">
        <f t="shared" si="0"/>
        <v>193</v>
      </c>
      <c r="E17" s="32">
        <f t="shared" si="0"/>
        <v>70</v>
      </c>
      <c r="F17" s="29">
        <f t="shared" si="0"/>
        <v>27</v>
      </c>
      <c r="G17" s="29">
        <f t="shared" si="0"/>
        <v>28</v>
      </c>
      <c r="H17" s="29">
        <f t="shared" si="0"/>
        <v>1</v>
      </c>
      <c r="I17" s="33">
        <f t="shared" si="0"/>
        <v>2</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477</v>
      </c>
      <c r="AF17" s="31">
        <f t="shared" si="0"/>
        <v>76</v>
      </c>
      <c r="AG17" s="32">
        <f t="shared" si="0"/>
        <v>189</v>
      </c>
      <c r="AH17" s="29">
        <f t="shared" ref="AH17" si="1">SUM(AH12:AH16)</f>
        <v>198</v>
      </c>
      <c r="AI17" s="29">
        <f>SUM(AI12:AI16)</f>
        <v>14</v>
      </c>
      <c r="AJ17" s="29">
        <f>SUM(AJ12:AJ16)</f>
        <v>0</v>
      </c>
      <c r="AK17" s="178">
        <f>SUM(AK12:AK16)</f>
        <v>0</v>
      </c>
    </row>
    <row r="18" spans="1:37" x14ac:dyDescent="0.2">
      <c r="A18" s="164">
        <v>8</v>
      </c>
      <c r="B18" s="165" t="s">
        <v>340</v>
      </c>
      <c r="C18" s="248">
        <f>IF(C10+C11-C17=0,0,C10+C11-C17)</f>
        <v>195</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234</v>
      </c>
      <c r="AF18" s="177"/>
      <c r="AG18" s="175"/>
      <c r="AH18" s="175"/>
      <c r="AI18" s="175"/>
      <c r="AJ18" s="175"/>
      <c r="AK18" s="176"/>
    </row>
    <row r="19" spans="1:37" x14ac:dyDescent="0.2">
      <c r="A19" s="166" t="s">
        <v>80</v>
      </c>
      <c r="B19" s="16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177"/>
      <c r="AG19" s="175"/>
      <c r="AH19" s="175"/>
      <c r="AI19" s="175"/>
      <c r="AJ19" s="175"/>
      <c r="AK19" s="176"/>
    </row>
    <row r="20" spans="1:37"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row>
    <row r="21" spans="1:37"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row>
    <row r="22" spans="1:37" ht="12.75" customHeight="1" x14ac:dyDescent="0.2">
      <c r="A22" s="164">
        <v>3</v>
      </c>
      <c r="B22" s="168" t="s">
        <v>82</v>
      </c>
      <c r="C22" s="248">
        <f t="shared" ref="C22:O22" si="2">SUM(C20:C21)</f>
        <v>0</v>
      </c>
      <c r="D22" s="231">
        <f t="shared" si="2"/>
        <v>0</v>
      </c>
      <c r="E22" s="32">
        <f t="shared" si="2"/>
        <v>0</v>
      </c>
      <c r="F22" s="29">
        <f t="shared" si="2"/>
        <v>0</v>
      </c>
      <c r="G22" s="29">
        <f t="shared" si="2"/>
        <v>0</v>
      </c>
      <c r="H22" s="29">
        <f t="shared" si="2"/>
        <v>0</v>
      </c>
      <c r="I22" s="33">
        <f t="shared" si="2"/>
        <v>0</v>
      </c>
      <c r="J22" s="248">
        <f t="shared" si="2"/>
        <v>0</v>
      </c>
      <c r="K22" s="231">
        <f t="shared" si="2"/>
        <v>0</v>
      </c>
      <c r="L22" s="32">
        <f t="shared" si="2"/>
        <v>0</v>
      </c>
      <c r="M22" s="29">
        <f t="shared" si="2"/>
        <v>0</v>
      </c>
      <c r="N22" s="29">
        <f t="shared" si="2"/>
        <v>0</v>
      </c>
      <c r="O22" s="29">
        <f t="shared" si="2"/>
        <v>0</v>
      </c>
      <c r="P22" s="33">
        <f t="shared" ref="P22" si="3">SUM(P20:P21)</f>
        <v>0</v>
      </c>
      <c r="Q22" s="248">
        <f t="shared" ref="Q22:AK22" si="4">SUM(Q20:Q21)</f>
        <v>0</v>
      </c>
      <c r="R22" s="231">
        <f t="shared" si="4"/>
        <v>0</v>
      </c>
      <c r="S22" s="32">
        <f t="shared" si="4"/>
        <v>0</v>
      </c>
      <c r="T22" s="29">
        <f t="shared" si="4"/>
        <v>0</v>
      </c>
      <c r="U22" s="29">
        <f t="shared" si="4"/>
        <v>0</v>
      </c>
      <c r="V22" s="29">
        <f t="shared" si="4"/>
        <v>0</v>
      </c>
      <c r="W22" s="33">
        <f t="shared" si="4"/>
        <v>0</v>
      </c>
      <c r="X22" s="248">
        <f t="shared" si="4"/>
        <v>0</v>
      </c>
      <c r="Y22" s="231">
        <f t="shared" si="4"/>
        <v>0</v>
      </c>
      <c r="Z22" s="32">
        <f t="shared" si="4"/>
        <v>0</v>
      </c>
      <c r="AA22" s="29">
        <f t="shared" si="4"/>
        <v>0</v>
      </c>
      <c r="AB22" s="29">
        <f t="shared" si="4"/>
        <v>0</v>
      </c>
      <c r="AC22" s="29">
        <f t="shared" si="4"/>
        <v>0</v>
      </c>
      <c r="AD22" s="33">
        <f t="shared" si="4"/>
        <v>0</v>
      </c>
      <c r="AE22" s="248">
        <f t="shared" si="4"/>
        <v>0</v>
      </c>
      <c r="AF22" s="31">
        <f t="shared" si="4"/>
        <v>0</v>
      </c>
      <c r="AG22" s="32">
        <f t="shared" si="4"/>
        <v>0</v>
      </c>
      <c r="AH22" s="29">
        <f t="shared" si="4"/>
        <v>0</v>
      </c>
      <c r="AI22" s="29">
        <f t="shared" si="4"/>
        <v>0</v>
      </c>
      <c r="AJ22" s="29">
        <f t="shared" si="4"/>
        <v>0</v>
      </c>
      <c r="AK22" s="178">
        <f t="shared" si="4"/>
        <v>0</v>
      </c>
    </row>
    <row r="23" spans="1:37" ht="12.75" customHeight="1" x14ac:dyDescent="0.2">
      <c r="A23" s="166" t="s">
        <v>83</v>
      </c>
      <c r="B23" s="16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row>
    <row r="24" spans="1:37"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14</v>
      </c>
      <c r="AF24" s="312"/>
      <c r="AG24" s="306">
        <v>2</v>
      </c>
      <c r="AH24" s="312">
        <v>4</v>
      </c>
      <c r="AI24" s="312">
        <v>3</v>
      </c>
      <c r="AJ24" s="312">
        <v>2</v>
      </c>
      <c r="AK24" s="313">
        <v>3</v>
      </c>
    </row>
    <row r="25" spans="1:37"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row>
    <row r="26" spans="1:37" x14ac:dyDescent="0.2">
      <c r="A26" s="164">
        <v>3</v>
      </c>
      <c r="B26" s="165" t="s">
        <v>84</v>
      </c>
      <c r="C26" s="248">
        <f>SUM(D26:I26)</f>
        <v>1</v>
      </c>
      <c r="D26" s="312"/>
      <c r="E26" s="306"/>
      <c r="F26" s="312"/>
      <c r="G26" s="312"/>
      <c r="H26" s="312"/>
      <c r="I26" s="313">
        <v>1</v>
      </c>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row>
    <row r="27" spans="1:37" x14ac:dyDescent="0.2">
      <c r="A27" s="164">
        <v>4</v>
      </c>
      <c r="B27" s="165" t="s">
        <v>85</v>
      </c>
      <c r="C27" s="248">
        <f>SUM(D27:I27)</f>
        <v>1</v>
      </c>
      <c r="D27" s="312"/>
      <c r="E27" s="306"/>
      <c r="F27" s="312"/>
      <c r="G27" s="312"/>
      <c r="H27" s="312"/>
      <c r="I27" s="313">
        <v>1</v>
      </c>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1</v>
      </c>
      <c r="AF27" s="312"/>
      <c r="AG27" s="306">
        <v>1</v>
      </c>
      <c r="AH27" s="312"/>
      <c r="AI27" s="312"/>
      <c r="AJ27" s="312"/>
      <c r="AK27" s="313"/>
    </row>
    <row r="28" spans="1:37" x14ac:dyDescent="0.2">
      <c r="A28" s="169">
        <f>A27+1</f>
        <v>5</v>
      </c>
      <c r="B28" s="170" t="s">
        <v>86</v>
      </c>
      <c r="C28" s="249">
        <f t="shared" ref="C28:AF28" si="5">SUM(C24:C27)</f>
        <v>2</v>
      </c>
      <c r="D28" s="243">
        <f t="shared" si="5"/>
        <v>0</v>
      </c>
      <c r="E28" s="36">
        <f t="shared" si="5"/>
        <v>0</v>
      </c>
      <c r="F28" s="36">
        <f t="shared" si="5"/>
        <v>0</v>
      </c>
      <c r="G28" s="36">
        <f t="shared" si="5"/>
        <v>0</v>
      </c>
      <c r="H28" s="36">
        <f t="shared" si="5"/>
        <v>0</v>
      </c>
      <c r="I28" s="37">
        <f t="shared" si="5"/>
        <v>2</v>
      </c>
      <c r="J28" s="249">
        <f t="shared" si="5"/>
        <v>0</v>
      </c>
      <c r="K28" s="243">
        <f t="shared" si="5"/>
        <v>0</v>
      </c>
      <c r="L28" s="36">
        <f t="shared" si="5"/>
        <v>0</v>
      </c>
      <c r="M28" s="36">
        <f t="shared" si="5"/>
        <v>0</v>
      </c>
      <c r="N28" s="36">
        <f t="shared" si="5"/>
        <v>0</v>
      </c>
      <c r="O28" s="36">
        <f t="shared" si="5"/>
        <v>0</v>
      </c>
      <c r="P28" s="37">
        <f t="shared" si="5"/>
        <v>0</v>
      </c>
      <c r="Q28" s="249">
        <f t="shared" si="5"/>
        <v>0</v>
      </c>
      <c r="R28" s="243">
        <f t="shared" si="5"/>
        <v>0</v>
      </c>
      <c r="S28" s="36">
        <f t="shared" si="5"/>
        <v>0</v>
      </c>
      <c r="T28" s="36">
        <f t="shared" si="5"/>
        <v>0</v>
      </c>
      <c r="U28" s="36">
        <f t="shared" si="5"/>
        <v>0</v>
      </c>
      <c r="V28" s="36">
        <f t="shared" si="5"/>
        <v>0</v>
      </c>
      <c r="W28" s="37">
        <f t="shared" si="5"/>
        <v>0</v>
      </c>
      <c r="X28" s="249">
        <f t="shared" si="5"/>
        <v>0</v>
      </c>
      <c r="Y28" s="243">
        <f t="shared" si="5"/>
        <v>0</v>
      </c>
      <c r="Z28" s="36">
        <f t="shared" si="5"/>
        <v>0</v>
      </c>
      <c r="AA28" s="36">
        <f t="shared" si="5"/>
        <v>0</v>
      </c>
      <c r="AB28" s="36">
        <f t="shared" si="5"/>
        <v>0</v>
      </c>
      <c r="AC28" s="36">
        <f t="shared" si="5"/>
        <v>0</v>
      </c>
      <c r="AD28" s="37">
        <f t="shared" si="5"/>
        <v>0</v>
      </c>
      <c r="AE28" s="249">
        <f t="shared" si="5"/>
        <v>15</v>
      </c>
      <c r="AF28" s="35">
        <f t="shared" si="5"/>
        <v>0</v>
      </c>
      <c r="AG28" s="36">
        <f t="shared" ref="AG28" si="6">SUM(AG24:AG27)</f>
        <v>3</v>
      </c>
      <c r="AH28" s="36">
        <f>SUM(AH24:AH27)</f>
        <v>4</v>
      </c>
      <c r="AI28" s="36">
        <f>SUM(AI24:AI27)</f>
        <v>3</v>
      </c>
      <c r="AJ28" s="36">
        <f>SUM(AJ24:AJ27)</f>
        <v>2</v>
      </c>
      <c r="AK28" s="38">
        <f>SUM(AK24:AK27)</f>
        <v>3</v>
      </c>
    </row>
    <row r="31" spans="1:37" hidden="1" x14ac:dyDescent="0.2">
      <c r="A31" s="267"/>
      <c r="B31" s="443" t="s">
        <v>179</v>
      </c>
      <c r="C31" s="446" t="s">
        <v>140</v>
      </c>
      <c r="D31" s="447"/>
      <c r="E31" s="447"/>
      <c r="F31" s="447"/>
      <c r="G31" s="447"/>
      <c r="H31" s="447"/>
      <c r="I31" s="448"/>
      <c r="J31" s="446" t="s">
        <v>141</v>
      </c>
      <c r="K31" s="447"/>
      <c r="L31" s="447"/>
      <c r="M31" s="447"/>
      <c r="N31" s="447"/>
      <c r="O31" s="447"/>
      <c r="P31" s="448"/>
      <c r="Q31" s="446" t="s">
        <v>142</v>
      </c>
      <c r="R31" s="447"/>
      <c r="S31" s="447"/>
      <c r="T31" s="447"/>
      <c r="U31" s="447"/>
      <c r="V31" s="447"/>
      <c r="W31" s="448"/>
    </row>
    <row r="32" spans="1:37" ht="25.5" hidden="1" customHeight="1" x14ac:dyDescent="0.2">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89" t="s">
        <v>41</v>
      </c>
    </row>
    <row r="33" spans="1:23" ht="13.5" hidden="1" thickBot="1" x14ac:dyDescent="0.25">
      <c r="A33" s="269"/>
      <c r="B33" s="445"/>
      <c r="C33" s="191" t="s">
        <v>42</v>
      </c>
      <c r="D33" s="192" t="s">
        <v>43</v>
      </c>
      <c r="E33" s="193" t="s">
        <v>44</v>
      </c>
      <c r="F33" s="193" t="s">
        <v>45</v>
      </c>
      <c r="G33" s="193" t="s">
        <v>46</v>
      </c>
      <c r="H33" s="193" t="s">
        <v>47</v>
      </c>
      <c r="I33" s="194" t="s">
        <v>48</v>
      </c>
      <c r="J33" s="191" t="s">
        <v>49</v>
      </c>
      <c r="K33" s="192" t="s">
        <v>50</v>
      </c>
      <c r="L33" s="193" t="s">
        <v>51</v>
      </c>
      <c r="M33" s="193" t="s">
        <v>52</v>
      </c>
      <c r="N33" s="193" t="s">
        <v>53</v>
      </c>
      <c r="O33" s="193" t="s">
        <v>54</v>
      </c>
      <c r="P33" s="194" t="s">
        <v>55</v>
      </c>
      <c r="Q33" s="191" t="s">
        <v>56</v>
      </c>
      <c r="R33" s="192" t="s">
        <v>57</v>
      </c>
      <c r="S33" s="193" t="s">
        <v>58</v>
      </c>
      <c r="T33" s="193" t="s">
        <v>59</v>
      </c>
      <c r="U33" s="193" t="s">
        <v>60</v>
      </c>
      <c r="V33" s="193" t="s">
        <v>61</v>
      </c>
      <c r="W33" s="194" t="s">
        <v>62</v>
      </c>
    </row>
    <row r="34" spans="1:23" hidden="1" x14ac:dyDescent="0.2">
      <c r="A34" s="269" t="s">
        <v>72</v>
      </c>
      <c r="B34" s="199" t="s">
        <v>73</v>
      </c>
      <c r="C34" s="109"/>
      <c r="D34" s="110"/>
      <c r="E34" s="111"/>
      <c r="F34" s="111"/>
      <c r="G34" s="111"/>
      <c r="H34" s="111"/>
      <c r="I34" s="112"/>
      <c r="J34" s="109"/>
      <c r="K34" s="110"/>
      <c r="L34" s="111"/>
      <c r="M34" s="111"/>
      <c r="N34" s="111"/>
      <c r="O34" s="111"/>
      <c r="P34" s="112"/>
      <c r="Q34" s="262"/>
      <c r="R34" s="263"/>
      <c r="S34" s="264"/>
      <c r="T34" s="264"/>
      <c r="U34" s="264"/>
      <c r="V34" s="264"/>
      <c r="W34" s="113"/>
    </row>
    <row r="35" spans="1:23" hidden="1" x14ac:dyDescent="0.2">
      <c r="A35" s="200">
        <v>3</v>
      </c>
      <c r="B35" s="366" t="s">
        <v>316</v>
      </c>
      <c r="C35" s="232">
        <f>SUM(D35:I35)</f>
        <v>0.96573208722741433</v>
      </c>
      <c r="D35" s="233">
        <f>IF((' פנסיוני א3'!D12+' פנסיוני א3'!K12)=0,0,(' פנסיוני א3'!D12+' פנסיוני א3'!K12)/(' פנסיוני א3'!$C$17+' פנסיוני א3'!$J$17))</f>
        <v>0.59501557632398749</v>
      </c>
      <c r="E35" s="233">
        <f>IF((' פנסיוני א3'!E12+' פנסיוני א3'!L12)=0,0,(' פנסיוני א3'!E12+' פנסיוני א3'!L12)/(' פנסיוני א3'!$C$17+' פנסיוני א3'!$J$17))</f>
        <v>0.21806853582554517</v>
      </c>
      <c r="F35" s="233">
        <f>IF((' פנסיוני א3'!F12+' פנסיוני א3'!M12)=0,0,(' פנסיוני א3'!F12+' פנסיוני א3'!M12)/(' פנסיוני א3'!$C$17+' פנסיוני א3'!$J$17))</f>
        <v>8.0996884735202487E-2</v>
      </c>
      <c r="G35" s="233">
        <f>IF((' פנסיוני א3'!G12+' פנסיוני א3'!N12)=0,0,(' פנסיוני א3'!G12+' פנסיוני א3'!N12)/(' פנסיוני א3'!$C$17+' פנסיוני א3'!$J$17))</f>
        <v>7.1651090342679122E-2</v>
      </c>
      <c r="H35" s="233">
        <f>IF((' פנסיוני א3'!H12+' פנסיוני א3'!O12)=0,0,(' פנסיוני א3'!H12+' פנסיוני א3'!O12)/(' פנסיוני א3'!$C$17+' פנסיוני א3'!$J$17))</f>
        <v>0</v>
      </c>
      <c r="I35" s="233">
        <f>IF((' פנסיוני א3'!I12+' פנסיוני א3'!P12)=0,0,(' פנסיוני א3'!I12+' פנסיוני א3'!P12)/(' פנסיוני א3'!$C$17+' פנסיוני א3'!$J$17))</f>
        <v>0</v>
      </c>
      <c r="J35" s="232">
        <f>SUM(K35:P35)</f>
        <v>0</v>
      </c>
      <c r="K35" s="233">
        <f>IF((' פנסיוני א3'!R12+' פנסיוני א3'!Y12)=0,0,(' פנסיוני א3'!R12+' פנסיוני א3'!Y12)/(' פנסיוני א3'!$Q$17+' פנסיוני א3'!$X$17))</f>
        <v>0</v>
      </c>
      <c r="L35" s="233">
        <f>IF((' פנסיוני א3'!S12+' פנסיוני א3'!Z12)=0,0,(' פנסיוני א3'!S12+' פנסיוני א3'!Z12)/(' פנסיוני א3'!$Q$17+' פנסיוני א3'!$X$17))</f>
        <v>0</v>
      </c>
      <c r="M35" s="233">
        <f>IF((' פנסיוני א3'!T12+' פנסיוני א3'!AA12)=0,0,(' פנסיוני א3'!T12+' פנסיוני א3'!AA12)/(' פנסיוני א3'!$Q$17+' פנסיוני א3'!$X$17))</f>
        <v>0</v>
      </c>
      <c r="N35" s="233">
        <f>IF((' פנסיוני א3'!U12+' פנסיוני א3'!AB12)=0,0,(' פנסיוני א3'!U12+' פנסיוני א3'!AB12)/(' פנסיוני א3'!$Q$17+' פנסיוני א3'!$X$17))</f>
        <v>0</v>
      </c>
      <c r="O35" s="233">
        <f>IF((' פנסיוני א3'!V12+' פנסיוני א3'!AC12)=0,0,(' פנסיוני א3'!V12+' פנסיוני א3'!AC12)/(' פנסיוני א3'!$Q$17+' פנסיוני א3'!$X$17))</f>
        <v>0</v>
      </c>
      <c r="P35" s="233">
        <f>IF((' פנסיוני א3'!W12+' פנסיוני א3'!AD12)=0,0,(' פנסיוני א3'!W12+' פנסיוני א3'!AD12)/(' פנסיוני א3'!$Q$17+' פנסיוני א3'!$X$17))</f>
        <v>0</v>
      </c>
      <c r="Q35" s="232">
        <f>SUM(R35:W35)</f>
        <v>0.98742138364779874</v>
      </c>
      <c r="R35" s="233">
        <f>IF(' פנסיוני א3'!AF12=0,0,' פנסיוני א3'!AF12/' פנסיוני א3'!$AE$17)</f>
        <v>0.15513626834381553</v>
      </c>
      <c r="S35" s="233">
        <f>IF(' פנסיוני א3'!AG12=0,0,' פנסיוני א3'!AG12/' פנסיוני א3'!$AE$17)</f>
        <v>0.3941299790356394</v>
      </c>
      <c r="T35" s="233">
        <f>IF(' פנסיוני א3'!AH12=0,0,' פנסיוני א3'!AH12/' פנסיוני א3'!$AE$17)</f>
        <v>0.4088050314465409</v>
      </c>
      <c r="U35" s="233">
        <f>IF(' פנסיוני א3'!AI12=0,0,' פנסיוני א3'!AI12/' פנסיוני א3'!$AE$17)</f>
        <v>2.9350104821802937E-2</v>
      </c>
      <c r="V35" s="233">
        <f>IF(' פנסיוני א3'!AJ12=0,0,' פנסיוני א3'!AJ12/' פנסיוני א3'!$AE$17)</f>
        <v>0</v>
      </c>
      <c r="W35" s="237">
        <f>IF(' פנסיוני א3'!AK12=0,0,' פנסיוני א3'!AK12/' פנסיוני א3'!$AE$17)</f>
        <v>0</v>
      </c>
    </row>
    <row r="36" spans="1:23" hidden="1" x14ac:dyDescent="0.2">
      <c r="A36" s="298" t="s">
        <v>338</v>
      </c>
      <c r="B36" s="366" t="s">
        <v>315</v>
      </c>
      <c r="C36" s="232">
        <f>SUM(D36:I36)</f>
        <v>0</v>
      </c>
      <c r="D36" s="233">
        <f>IF((' פנסיוני א3'!D13+' פנסיוני א3'!K13)=0,0,(' פנסיוני א3'!D13+' פנסיוני א3'!K13)/(' פנסיוני א3'!$C$17+' פנסיוני א3'!$J$17))</f>
        <v>0</v>
      </c>
      <c r="E36" s="233">
        <f>IF((' פנסיוני א3'!E13+' פנסיוני א3'!L13)=0,0,(' פנסיוני א3'!E13+' פנסיוני א3'!L13)/(' פנסיוני א3'!$C$17+' פנסיוני א3'!$J$17))</f>
        <v>0</v>
      </c>
      <c r="F36" s="233">
        <f>IF((' פנסיוני א3'!F13+' פנסיוני א3'!M13)=0,0,(' פנסיוני א3'!F13+' פנסיוני א3'!M13)/(' פנסיוני א3'!$C$17+' פנסיוני א3'!$J$17))</f>
        <v>0</v>
      </c>
      <c r="G36" s="233">
        <f>IF((' פנסיוני א3'!G13+' פנסיוני א3'!N13)=0,0,(' פנסיוני א3'!G13+' פנסיוני א3'!N13)/(' פנסיוני א3'!$C$17+' פנסיוני א3'!$J$17))</f>
        <v>0</v>
      </c>
      <c r="H36" s="233">
        <f>IF((' פנסיוני א3'!H13+' פנסיוני א3'!O13)=0,0,(' פנסיוני א3'!H13+' פנסיוני א3'!O13)/(' פנסיוני א3'!$C$17+' פנסיוני א3'!$J$17))</f>
        <v>0</v>
      </c>
      <c r="I36" s="233">
        <f>IF((' פנסיוני א3'!I13+' פנסיוני א3'!P13)=0,0,(' פנסיוני א3'!I13+' פנסיוני א3'!P13)/(' פנסיוני א3'!$C$17+' פנסיוני א3'!$J$17))</f>
        <v>0</v>
      </c>
      <c r="J36" s="232">
        <f>SUM(K36:P36)</f>
        <v>0</v>
      </c>
      <c r="K36" s="233">
        <f>IF((' פנסיוני א3'!R13+' פנסיוני א3'!Y13)=0,0,(' פנסיוני א3'!R13+' פנסיוני א3'!Y13)/(' פנסיוני א3'!$Q$17+' פנסיוני א3'!$X$17))</f>
        <v>0</v>
      </c>
      <c r="L36" s="233">
        <f>IF((' פנסיוני א3'!S13+' פנסיוני א3'!Z13)=0,0,(' פנסיוני א3'!S13+' פנסיוני א3'!Z13)/(' פנסיוני א3'!$Q$17+' פנסיוני א3'!$X$17))</f>
        <v>0</v>
      </c>
      <c r="M36" s="233">
        <f>IF((' פנסיוני א3'!T13+' פנסיוני א3'!AA13)=0,0,(' פנסיוני א3'!T13+' פנסיוני א3'!AA13)/(' פנסיוני א3'!$Q$17+' פנסיוני א3'!$X$17))</f>
        <v>0</v>
      </c>
      <c r="N36" s="233">
        <f>IF((' פנסיוני א3'!U13+' פנסיוני א3'!AB13)=0,0,(' פנסיוני א3'!U13+' פנסיוני א3'!AB13)/(' פנסיוני א3'!$Q$17+' פנסיוני א3'!$X$17))</f>
        <v>0</v>
      </c>
      <c r="O36" s="233">
        <f>IF((' פנסיוני א3'!V13+' פנסיוני א3'!AC13)=0,0,(' פנסיוני א3'!V13+' פנסיוני א3'!AC13)/(' פנסיוני א3'!$Q$17+' פנסיוני א3'!$X$17))</f>
        <v>0</v>
      </c>
      <c r="P36" s="233">
        <f>IF((' פנסיוני א3'!W13+' פנסיוני א3'!AD13)=0,0,(' פנסיוני א3'!W13+' פנסיוני א3'!AD13)/(' פנסיוני א3'!$Q$17+' פנסיוני א3'!$X$17))</f>
        <v>0</v>
      </c>
      <c r="Q36" s="232">
        <f>SUM(R36:W36)</f>
        <v>0</v>
      </c>
      <c r="R36" s="233">
        <f>IF(' פנסיוני א3'!AF13=0,0,' פנסיוני א3'!AF13/' פנסיוני א3'!$AE$17)</f>
        <v>0</v>
      </c>
      <c r="S36" s="233">
        <f>IF(' פנסיוני א3'!AG13=0,0,' פנסיוני א3'!AG13/' פנסיוני א3'!$AE$17)</f>
        <v>0</v>
      </c>
      <c r="T36" s="233">
        <f>IF(' פנסיוני א3'!AH13=0,0,' פנסיוני א3'!AH13/' פנסיוני א3'!$AE$17)</f>
        <v>0</v>
      </c>
      <c r="U36" s="233">
        <f>IF(' פנסיוני א3'!AI13=0,0,' פנסיוני א3'!AI13/' פנסיוני א3'!$AE$17)</f>
        <v>0</v>
      </c>
      <c r="V36" s="233">
        <f>IF(' פנסיוני א3'!AJ13=0,0,' פנסיוני א3'!AJ13/' פנסיוני א3'!$AE$17)</f>
        <v>0</v>
      </c>
      <c r="W36" s="237">
        <f>IF(' פנסיוני א3'!AK13=0,0,' פנסיוני א3'!AK13/' פנסיוני א3'!$AE$17)</f>
        <v>0</v>
      </c>
    </row>
    <row r="37" spans="1:23" hidden="1" x14ac:dyDescent="0.2">
      <c r="A37" s="200">
        <v>4</v>
      </c>
      <c r="B37" s="201" t="s">
        <v>77</v>
      </c>
      <c r="C37" s="78">
        <f>SUM(D37:I37)</f>
        <v>3.4267912772585667E-2</v>
      </c>
      <c r="D37" s="79">
        <f>IF((' פנסיוני א3'!D14+' פנסיוני א3'!K14)=0,0,(' פנסיוני א3'!D14+' פנסיוני א3'!K14)/(' פנסיוני א3'!$C$17+' פנסיוני א3'!$J$17))</f>
        <v>6.2305295950155761E-3</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3.1152647975077881E-3</v>
      </c>
      <c r="G37" s="79">
        <f>IF((' פנסיוני א3'!G14+' פנסיוני א3'!N14)=0,0,(' פנסיוני א3'!G14+' פנסיוני א3'!N14)/(' פנסיוני א3'!$C$17+' פנסיוני א3'!$J$17))</f>
        <v>1.5576323987538941E-2</v>
      </c>
      <c r="H37" s="79">
        <f>IF((' פנסיוני א3'!H14+' פנסיוני א3'!O14)=0,0,(' פנסיוני א3'!H14+' פנסיוני א3'!O14)/(' פנסיוני א3'!$C$17+' פנסיוני א3'!$J$17))</f>
        <v>3.1152647975077881E-3</v>
      </c>
      <c r="I37" s="79">
        <f>IF((' פנסיוני א3'!I14+' פנסיוני א3'!P14)=0,0,(' פנסיוני א3'!I14+' פנסיוני א3'!P14)/(' פנסיוני א3'!$C$17+' פנסיוני א3'!$J$17))</f>
        <v>6.2305295950155761E-3</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1.0482180293501049E-2</v>
      </c>
      <c r="R37" s="79">
        <f>IF(' פנסיוני א3'!AF14=0,0,' פנסיוני א3'!AF14/' פנסיוני א3'!$AE$17)</f>
        <v>4.1928721174004195E-3</v>
      </c>
      <c r="S37" s="79">
        <f>IF(' פנסיוני א3'!AG14=0,0,' פנסיוני א3'!AG14/' פנסיוני א3'!$AE$17)</f>
        <v>0</v>
      </c>
      <c r="T37" s="79">
        <f>IF(' פנסיוני א3'!AH14=0,0,' פנסיוני א3'!AH14/' פנסיוני א3'!$AE$17)</f>
        <v>6.2893081761006293E-3</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0">
        <v>5</v>
      </c>
      <c r="B38" s="365"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0">
        <v>6</v>
      </c>
      <c r="B39" s="365"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2.0964360587002098E-3</v>
      </c>
      <c r="R39" s="79">
        <f>IF(' פנסיוני א3'!AF16=0,0,' פנסיוני א3'!AF16/' פנסיוני א3'!$AE$17)</f>
        <v>0</v>
      </c>
      <c r="S39" s="79">
        <f>IF(' פנסיוני א3'!AG16=0,0,' פנסיוני א3'!AG16/' פנסיוני א3'!$AE$17)</f>
        <v>2.0964360587002098E-3</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0">
        <v>7</v>
      </c>
      <c r="B40" s="363" t="s">
        <v>339</v>
      </c>
      <c r="C40" s="232">
        <f>SUM(C35:C39)</f>
        <v>1</v>
      </c>
      <c r="D40" s="235">
        <f t="shared" ref="D40:I40" si="7">SUM(D35:D39)</f>
        <v>0.60124610591900307</v>
      </c>
      <c r="E40" s="235">
        <f t="shared" si="7"/>
        <v>0.21806853582554517</v>
      </c>
      <c r="F40" s="235">
        <f t="shared" si="7"/>
        <v>8.4112149532710276E-2</v>
      </c>
      <c r="G40" s="235">
        <f t="shared" si="7"/>
        <v>8.7227414330218064E-2</v>
      </c>
      <c r="H40" s="235">
        <f t="shared" si="7"/>
        <v>3.1152647975077881E-3</v>
      </c>
      <c r="I40" s="236">
        <f t="shared" si="7"/>
        <v>6.2305295950155761E-3</v>
      </c>
      <c r="J40" s="232">
        <f>SUM(J35:J39)</f>
        <v>0</v>
      </c>
      <c r="K40" s="235">
        <f t="shared" ref="K40:P40" si="8">SUM(K35:K39)</f>
        <v>0</v>
      </c>
      <c r="L40" s="235">
        <f t="shared" si="8"/>
        <v>0</v>
      </c>
      <c r="M40" s="235">
        <f t="shared" si="8"/>
        <v>0</v>
      </c>
      <c r="N40" s="235">
        <f t="shared" si="8"/>
        <v>0</v>
      </c>
      <c r="O40" s="235">
        <f t="shared" si="8"/>
        <v>0</v>
      </c>
      <c r="P40" s="236">
        <f t="shared" si="8"/>
        <v>0</v>
      </c>
      <c r="Q40" s="232">
        <f>SUM(Q35:Q39)</f>
        <v>1</v>
      </c>
      <c r="R40" s="235">
        <f t="shared" ref="R40:W40" si="9">SUM(R35:R39)</f>
        <v>0.15932914046121593</v>
      </c>
      <c r="S40" s="235">
        <f t="shared" si="9"/>
        <v>0.39622641509433959</v>
      </c>
      <c r="T40" s="235">
        <f t="shared" si="9"/>
        <v>0.41509433962264153</v>
      </c>
      <c r="U40" s="235">
        <f t="shared" si="9"/>
        <v>2.9350104821802937E-2</v>
      </c>
      <c r="V40" s="235">
        <f t="shared" si="9"/>
        <v>0</v>
      </c>
      <c r="W40" s="236">
        <f t="shared" si="9"/>
        <v>0</v>
      </c>
    </row>
    <row r="41" spans="1:23" hidden="1" x14ac:dyDescent="0.2">
      <c r="A41" s="203" t="s">
        <v>80</v>
      </c>
      <c r="B41" s="204"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0">
        <v>1</v>
      </c>
      <c r="B42" s="201"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0">
        <v>2</v>
      </c>
      <c r="B43" s="201"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0">
        <v>3</v>
      </c>
      <c r="B44" s="201"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3" t="s">
        <v>83</v>
      </c>
      <c r="B45" s="204" t="s">
        <v>264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0">
        <v>1</v>
      </c>
      <c r="B46" s="201"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0.93333333333333335</v>
      </c>
      <c r="R46" s="79">
        <f>IF(' פנסיוני א3'!AF24=0,0,' פנסיוני א3'!AF24/' פנסיוני א3'!$AE$28)</f>
        <v>0</v>
      </c>
      <c r="S46" s="79">
        <f>IF(' פנסיוני א3'!AG24=0,0,' פנסיוני א3'!AG24/' פנסיוני א3'!$AE$28)</f>
        <v>0.13333333333333333</v>
      </c>
      <c r="T46" s="79">
        <f>IF(' פנסיוני א3'!AH24=0,0,' פנסיוני א3'!AH24/' פנסיוני א3'!$AE$28)</f>
        <v>0.26666666666666666</v>
      </c>
      <c r="U46" s="79">
        <f>IF(' פנסיוני א3'!AI24=0,0,' פנסיוני א3'!AI24/' פנסיוני א3'!$AE$28)</f>
        <v>0.2</v>
      </c>
      <c r="V46" s="79">
        <f>IF(' פנסיוני א3'!AJ24=0,0,' פנסיוני א3'!AJ24/' פנסיוני א3'!$AE$28)</f>
        <v>0.13333333333333333</v>
      </c>
      <c r="W46" s="81">
        <f>IF(' פנסיוני א3'!AK24=0,0,' פנסיוני א3'!AK24/' פנסיוני א3'!$AE$28)</f>
        <v>0.2</v>
      </c>
    </row>
    <row r="47" spans="1:23" hidden="1" x14ac:dyDescent="0.2">
      <c r="A47" s="200">
        <v>2</v>
      </c>
      <c r="B47" s="201"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0">
        <v>3</v>
      </c>
      <c r="B48" s="201" t="s">
        <v>84</v>
      </c>
      <c r="C48" s="93">
        <f>SUM(D48:I48)</f>
        <v>0.5</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0.5</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0">
        <v>4</v>
      </c>
      <c r="B49" s="201" t="s">
        <v>85</v>
      </c>
      <c r="C49" s="98">
        <f>SUM(D49:I49)</f>
        <v>0.5</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0.5</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6.6666666666666666E-2</v>
      </c>
      <c r="R49" s="79">
        <f>IF(' פנסיוני א3'!AF27=0,0,' פנסיוני א3'!AF27/' פנסיוני א3'!$AE$28)</f>
        <v>0</v>
      </c>
      <c r="S49" s="79">
        <f>IF(' פנסיוני א3'!AG27=0,0,' פנסיוני א3'!AG27/' פנסיוני א3'!$AE$28)</f>
        <v>6.6666666666666666E-2</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5">
        <v>5</v>
      </c>
      <c r="B50" s="206" t="s">
        <v>86</v>
      </c>
      <c r="C50" s="100">
        <f>SUM(C46:C49)</f>
        <v>1</v>
      </c>
      <c r="D50" s="103">
        <f t="shared" ref="D50:W50" si="11">SUM(D46:D49)</f>
        <v>0</v>
      </c>
      <c r="E50" s="103">
        <f t="shared" si="11"/>
        <v>0</v>
      </c>
      <c r="F50" s="103">
        <f t="shared" si="11"/>
        <v>0</v>
      </c>
      <c r="G50" s="103">
        <f t="shared" si="11"/>
        <v>0</v>
      </c>
      <c r="H50" s="103">
        <f t="shared" si="11"/>
        <v>0</v>
      </c>
      <c r="I50" s="102">
        <f t="shared" si="11"/>
        <v>1</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0.2</v>
      </c>
      <c r="T50" s="103">
        <f t="shared" si="11"/>
        <v>0.26666666666666666</v>
      </c>
      <c r="U50" s="103">
        <f t="shared" si="11"/>
        <v>0.2</v>
      </c>
      <c r="V50" s="103">
        <f t="shared" si="11"/>
        <v>0.13333333333333333</v>
      </c>
      <c r="W50" s="102">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6" t="str">
        <f>הוראות!B29</f>
        <v>נספח ב3 מדדי תביעות בקצבת נכות (א.כ.ע), ריסק מוות וקצבת שארים</v>
      </c>
    </row>
    <row r="2" spans="1:28" ht="20.25" x14ac:dyDescent="0.2">
      <c r="B2" s="182" t="str">
        <f>הוראות!B13</f>
        <v>נתיב קרן הפנסיה של פועלי ועובדי מפעלי משק ההסתדרות בע"מ</v>
      </c>
    </row>
    <row r="3" spans="1:28"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c r="T3" s="266"/>
      <c r="U3" s="266"/>
      <c r="V3" s="266"/>
    </row>
    <row r="4" spans="1:28" ht="13.5" customHeight="1" x14ac:dyDescent="0.3">
      <c r="A4" s="156"/>
      <c r="B4" s="180" t="s">
        <v>244</v>
      </c>
    </row>
    <row r="6" spans="1:28" ht="13.5" thickBot="1" x14ac:dyDescent="0.25"/>
    <row r="7" spans="1:28" x14ac:dyDescent="0.2">
      <c r="A7" s="267"/>
      <c r="B7" s="443" t="s">
        <v>179</v>
      </c>
      <c r="C7" s="437"/>
      <c r="D7" s="437"/>
      <c r="E7" s="446" t="s">
        <v>140</v>
      </c>
      <c r="F7" s="447"/>
      <c r="G7" s="447"/>
      <c r="H7" s="447"/>
      <c r="I7" s="447"/>
      <c r="J7" s="447"/>
      <c r="K7" s="448"/>
      <c r="L7" s="446" t="s">
        <v>141</v>
      </c>
      <c r="M7" s="447"/>
      <c r="N7" s="447"/>
      <c r="O7" s="447"/>
      <c r="P7" s="447"/>
      <c r="Q7" s="447"/>
      <c r="R7" s="448"/>
      <c r="S7" s="446" t="s">
        <v>142</v>
      </c>
      <c r="T7" s="447"/>
      <c r="U7" s="447"/>
      <c r="V7" s="447"/>
      <c r="W7" s="447"/>
      <c r="X7" s="447"/>
      <c r="Y7" s="448"/>
    </row>
    <row r="8" spans="1:28" ht="25.5" customHeight="1" x14ac:dyDescent="0.2">
      <c r="A8" s="268"/>
      <c r="B8" s="439"/>
      <c r="C8" s="439"/>
      <c r="D8" s="439"/>
      <c r="E8" s="187" t="s">
        <v>182</v>
      </c>
      <c r="F8" s="47" t="s">
        <v>311</v>
      </c>
      <c r="G8" s="47" t="s">
        <v>312</v>
      </c>
      <c r="H8" s="47" t="s">
        <v>222</v>
      </c>
      <c r="I8" s="47" t="s">
        <v>223</v>
      </c>
      <c r="J8" s="47" t="s">
        <v>224</v>
      </c>
      <c r="K8" s="158" t="s">
        <v>41</v>
      </c>
      <c r="L8" s="187" t="s">
        <v>182</v>
      </c>
      <c r="M8" s="47" t="s">
        <v>311</v>
      </c>
      <c r="N8" s="47" t="s">
        <v>312</v>
      </c>
      <c r="O8" s="47" t="s">
        <v>222</v>
      </c>
      <c r="P8" s="47" t="s">
        <v>223</v>
      </c>
      <c r="Q8" s="47" t="s">
        <v>224</v>
      </c>
      <c r="R8" s="158" t="s">
        <v>41</v>
      </c>
      <c r="S8" s="187" t="s">
        <v>182</v>
      </c>
      <c r="T8" s="47" t="s">
        <v>311</v>
      </c>
      <c r="U8" s="47" t="s">
        <v>312</v>
      </c>
      <c r="V8" s="47" t="s">
        <v>222</v>
      </c>
      <c r="W8" s="47" t="s">
        <v>223</v>
      </c>
      <c r="X8" s="47" t="s">
        <v>224</v>
      </c>
      <c r="Y8" s="189" t="s">
        <v>41</v>
      </c>
    </row>
    <row r="9" spans="1:28" ht="13.5" thickBot="1" x14ac:dyDescent="0.25">
      <c r="A9" s="269"/>
      <c r="B9" s="441"/>
      <c r="C9" s="441"/>
      <c r="D9" s="441"/>
      <c r="E9" s="191" t="s">
        <v>42</v>
      </c>
      <c r="F9" s="192" t="s">
        <v>43</v>
      </c>
      <c r="G9" s="193" t="s">
        <v>44</v>
      </c>
      <c r="H9" s="193" t="s">
        <v>45</v>
      </c>
      <c r="I9" s="193" t="s">
        <v>46</v>
      </c>
      <c r="J9" s="193" t="s">
        <v>47</v>
      </c>
      <c r="K9" s="194" t="s">
        <v>48</v>
      </c>
      <c r="L9" s="191" t="s">
        <v>49</v>
      </c>
      <c r="M9" s="192" t="s">
        <v>50</v>
      </c>
      <c r="N9" s="193" t="s">
        <v>51</v>
      </c>
      <c r="O9" s="193" t="s">
        <v>52</v>
      </c>
      <c r="P9" s="193" t="s">
        <v>53</v>
      </c>
      <c r="Q9" s="193" t="s">
        <v>54</v>
      </c>
      <c r="R9" s="194" t="s">
        <v>55</v>
      </c>
      <c r="S9" s="191" t="s">
        <v>56</v>
      </c>
      <c r="T9" s="192" t="s">
        <v>57</v>
      </c>
      <c r="U9" s="193" t="s">
        <v>58</v>
      </c>
      <c r="V9" s="193" t="s">
        <v>59</v>
      </c>
      <c r="W9" s="193" t="s">
        <v>60</v>
      </c>
      <c r="X9" s="193" t="s">
        <v>61</v>
      </c>
      <c r="Y9" s="194" t="s">
        <v>62</v>
      </c>
      <c r="Z9" s="121" t="s">
        <v>63</v>
      </c>
      <c r="AA9" s="121" t="s">
        <v>64</v>
      </c>
      <c r="AB9" s="121" t="s">
        <v>65</v>
      </c>
    </row>
    <row r="10" spans="1:28" x14ac:dyDescent="0.2">
      <c r="A10" s="269" t="s">
        <v>72</v>
      </c>
      <c r="B10" s="464" t="s">
        <v>73</v>
      </c>
      <c r="C10" s="465"/>
      <c r="D10" s="465"/>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0">
        <v>3</v>
      </c>
      <c r="B11" s="434" t="s">
        <v>316</v>
      </c>
      <c r="C11" s="435"/>
      <c r="D11" s="436"/>
      <c r="E11" s="232">
        <f>SUM(F11:K11)</f>
        <v>0.96573208722741433</v>
      </c>
      <c r="F11" s="233">
        <f>IF((' פנסיוני א3'!D12+' פנסיוני א3'!K12)=0,0,(' פנסיוני א3'!D12+' פנסיוני א3'!K12)/(' פנסיוני א3'!$C$17+' פנסיוני א3'!$J$17))</f>
        <v>0.59501557632398749</v>
      </c>
      <c r="G11" s="233">
        <f>IF((' פנסיוני א3'!E12+' פנסיוני א3'!L12)=0,0,(' פנסיוני א3'!E12+' פנסיוני א3'!L12)/(' פנסיוני א3'!$C$17+' פנסיוני א3'!$J$17))</f>
        <v>0.21806853582554517</v>
      </c>
      <c r="H11" s="233">
        <f>IF((' פנסיוני א3'!F12+' פנסיוני א3'!M12)=0,0,(' פנסיוני א3'!F12+' פנסיוני א3'!M12)/(' פנסיוני א3'!$C$17+' פנסיוני א3'!$J$17))</f>
        <v>8.0996884735202487E-2</v>
      </c>
      <c r="I11" s="233">
        <f>IF((' פנסיוני א3'!G12+' פנסיוני א3'!N12)=0,0,(' פנסיוני א3'!G12+' פנסיוני א3'!N12)/(' פנסיוני א3'!$C$17+' פנסיוני א3'!$J$17))</f>
        <v>7.1651090342679122E-2</v>
      </c>
      <c r="J11" s="233">
        <f>IF((' פנסיוני א3'!H12+' פנסיוני א3'!O12)=0,0,(' פנסיוני א3'!H12+' פנסיוני א3'!O12)/(' פנסיוני א3'!$C$17+' פנסיוני א3'!$J$17))</f>
        <v>0</v>
      </c>
      <c r="K11" s="233">
        <f>IF((' פנסיוני א3'!I12+' פנסיוני א3'!P12)=0,0,(' פנסיוני א3'!I12+' פנסיוני א3'!P12)/(' פנסיוני א3'!$C$17+' פנסיוני א3'!$J$17))</f>
        <v>0</v>
      </c>
      <c r="L11" s="232">
        <f>SUM(M11:R11)</f>
        <v>0</v>
      </c>
      <c r="M11" s="233">
        <f>IF((' פנסיוני א3'!R12+' פנסיוני א3'!Y12)=0,0,(' פנסיוני א3'!R12+' פנסיוני א3'!Y12)/(' פנסיוני א3'!$Q$17+' פנסיוני א3'!$X$17))</f>
        <v>0</v>
      </c>
      <c r="N11" s="233">
        <f>IF((' פנסיוני א3'!S12+' פנסיוני א3'!Z12)=0,0,(' פנסיוני א3'!S12+' פנסיוני א3'!Z12)/(' פנסיוני א3'!$Q$17+' פנסיוני א3'!$X$17))</f>
        <v>0</v>
      </c>
      <c r="O11" s="233">
        <f>IF((' פנסיוני א3'!T12+' פנסיוני א3'!AA12)=0,0,(' פנסיוני א3'!T12+' פנסיוני א3'!AA12)/(' פנסיוני א3'!$Q$17+' פנסיוני א3'!$X$17))</f>
        <v>0</v>
      </c>
      <c r="P11" s="233">
        <f>IF((' פנסיוני א3'!U12+' פנסיוני א3'!AB12)=0,0,(' פנסיוני א3'!U12+' פנסיוני א3'!AB12)/(' פנסיוני א3'!$Q$17+' פנסיוני א3'!$X$17))</f>
        <v>0</v>
      </c>
      <c r="Q11" s="233">
        <f>IF((' פנסיוני א3'!V12+' פנסיוני א3'!AC12)=0,0,(' פנסיוני א3'!V12+' פנסיוני א3'!AC12)/(' פנסיוני א3'!$Q$17+' פנסיוני א3'!$X$17))</f>
        <v>0</v>
      </c>
      <c r="R11" s="233">
        <f>IF((' פנסיוני א3'!W12+' פנסיוני א3'!AD12)=0,0,(' פנסיוני א3'!W12+' פנסיוני א3'!AD12)/(' פנסיוני א3'!$Q$17+' פנסיוני א3'!$X$17))</f>
        <v>0</v>
      </c>
      <c r="S11" s="232">
        <f>SUM(T11:Y11)</f>
        <v>0.98742138364779874</v>
      </c>
      <c r="T11" s="233">
        <f>IF(' פנסיוני א3'!AF12=0,0,' פנסיוני א3'!AF12/' פנסיוני א3'!$AE$17)</f>
        <v>0.15513626834381553</v>
      </c>
      <c r="U11" s="233">
        <f>IF(' פנסיוני א3'!AG12=0,0,' פנסיוני א3'!AG12/' פנסיוני א3'!$AE$17)</f>
        <v>0.3941299790356394</v>
      </c>
      <c r="V11" s="233">
        <f>IF(' פנסיוני א3'!AH12=0,0,' פנסיוני א3'!AH12/' פנסיוני א3'!$AE$17)</f>
        <v>0.4088050314465409</v>
      </c>
      <c r="W11" s="233">
        <f>IF(' פנסיוני א3'!AI12=0,0,' פנסיוני א3'!AI12/' פנסיוני א3'!$AE$17)</f>
        <v>2.9350104821802937E-2</v>
      </c>
      <c r="X11" s="233">
        <f>IF(' פנסיוני א3'!AJ12=0,0,' פנסיוני א3'!AJ12/' פנסיוני א3'!$AE$17)</f>
        <v>0</v>
      </c>
      <c r="Y11" s="237">
        <f>IF(' פנסיוני א3'!AK12=0,0,' פנסיוני א3'!AK12/' פנסיוני א3'!$AE$17)</f>
        <v>0</v>
      </c>
    </row>
    <row r="12" spans="1:28" x14ac:dyDescent="0.2">
      <c r="A12" s="298" t="s">
        <v>338</v>
      </c>
      <c r="B12" s="434" t="s">
        <v>315</v>
      </c>
      <c r="C12" s="435"/>
      <c r="D12" s="436"/>
      <c r="E12" s="232">
        <f>SUM(F12:K12)</f>
        <v>0</v>
      </c>
      <c r="F12" s="233">
        <f>IF((' פנסיוני א3'!D13+' פנסיוני א3'!K13)=0,0,(' פנסיוני א3'!D13+' פנסיוני א3'!K13)/(' פנסיוני א3'!$C$17+' פנסיוני א3'!$J$17))</f>
        <v>0</v>
      </c>
      <c r="G12" s="233">
        <f>IF((' פנסיוני א3'!E13+' פנסיוני א3'!L13)=0,0,(' פנסיוני א3'!E13+' פנסיוני א3'!L13)/(' פנסיוני א3'!$C$17+' פנסיוני א3'!$J$17))</f>
        <v>0</v>
      </c>
      <c r="H12" s="233">
        <f>IF((' פנסיוני א3'!F13+' פנסיוני א3'!M13)=0,0,(' פנסיוני א3'!F13+' פנסיוני א3'!M13)/(' פנסיוני א3'!$C$17+' פנסיוני א3'!$J$17))</f>
        <v>0</v>
      </c>
      <c r="I12" s="233">
        <f>IF((' פנסיוני א3'!G13+' פנסיוני א3'!N13)=0,0,(' פנסיוני א3'!G13+' פנסיוני א3'!N13)/(' פנסיוני א3'!$C$17+' פנסיוני א3'!$J$17))</f>
        <v>0</v>
      </c>
      <c r="J12" s="233">
        <f>IF((' פנסיוני א3'!H13+' פנסיוני א3'!O13)=0,0,(' פנסיוני א3'!H13+' פנסיוני א3'!O13)/(' פנסיוני א3'!$C$17+' פנסיוני א3'!$J$17))</f>
        <v>0</v>
      </c>
      <c r="K12" s="233">
        <f>IF((' פנסיוני א3'!I13+' פנסיוני א3'!P13)=0,0,(' פנסיוני א3'!I13+' פנסיוני א3'!P13)/(' פנסיוני א3'!$C$17+' פנסיוני א3'!$J$17))</f>
        <v>0</v>
      </c>
      <c r="L12" s="232">
        <f>SUM(M12:R12)</f>
        <v>0</v>
      </c>
      <c r="M12" s="233">
        <f>IF((' פנסיוני א3'!R13+' פנסיוני א3'!Y13)=0,0,(' פנסיוני א3'!R13+' פנסיוני א3'!Y13)/(' פנסיוני א3'!$Q$17+' פנסיוני א3'!$X$17))</f>
        <v>0</v>
      </c>
      <c r="N12" s="233">
        <f>IF((' פנסיוני א3'!S13+' פנסיוני א3'!Z13)=0,0,(' פנסיוני א3'!S13+' פנסיוני א3'!Z13)/(' פנסיוני א3'!$Q$17+' פנסיוני א3'!$X$17))</f>
        <v>0</v>
      </c>
      <c r="O12" s="233">
        <f>IF((' פנסיוני א3'!T13+' פנסיוני א3'!AA13)=0,0,(' פנסיוני א3'!T13+' פנסיוני א3'!AA13)/(' פנסיוני א3'!$Q$17+' פנסיוני א3'!$X$17))</f>
        <v>0</v>
      </c>
      <c r="P12" s="233">
        <f>IF((' פנסיוני א3'!U13+' פנסיוני א3'!AB13)=0,0,(' פנסיוני א3'!U13+' פנסיוני א3'!AB13)/(' פנסיוני א3'!$Q$17+' פנסיוני א3'!$X$17))</f>
        <v>0</v>
      </c>
      <c r="Q12" s="233">
        <f>IF((' פנסיוני א3'!V13+' פנסיוני א3'!AC13)=0,0,(' פנסיוני א3'!V13+' פנסיוני א3'!AC13)/(' פנסיוני א3'!$Q$17+' פנסיוני א3'!$X$17))</f>
        <v>0</v>
      </c>
      <c r="R12" s="233">
        <f>IF((' פנסיוני א3'!W13+' פנסיוני א3'!AD13)=0,0,(' פנסיוני א3'!W13+' פנסיוני א3'!AD13)/(' פנסיוני א3'!$Q$17+' פנסיוני א3'!$X$17))</f>
        <v>0</v>
      </c>
      <c r="S12" s="232">
        <f>SUM(T12:Y12)</f>
        <v>0</v>
      </c>
      <c r="T12" s="233">
        <f>IF(' פנסיוני א3'!AF13=0,0,' פנסיוני א3'!AF13/' פנסיוני א3'!$AE$17)</f>
        <v>0</v>
      </c>
      <c r="U12" s="233">
        <f>IF(' פנסיוני א3'!AG13=0,0,' פנסיוני א3'!AG13/' פנסיוני א3'!$AE$17)</f>
        <v>0</v>
      </c>
      <c r="V12" s="233">
        <f>IF(' פנסיוני א3'!AH13=0,0,' פנסיוני א3'!AH13/' פנסיוני א3'!$AE$17)</f>
        <v>0</v>
      </c>
      <c r="W12" s="233">
        <f>IF(' פנסיוני א3'!AI13=0,0,' פנסיוני א3'!AI13/' פנסיוני א3'!$AE$17)</f>
        <v>0</v>
      </c>
      <c r="X12" s="233">
        <f>IF(' פנסיוני א3'!AJ13=0,0,' פנסיוני א3'!AJ13/' פנסיוני א3'!$AE$17)</f>
        <v>0</v>
      </c>
      <c r="Y12" s="237">
        <f>IF(' פנסיוני א3'!AK13=0,0,' פנסיוני א3'!AK13/' פנסיוני א3'!$AE$17)</f>
        <v>0</v>
      </c>
    </row>
    <row r="13" spans="1:28" x14ac:dyDescent="0.2">
      <c r="A13" s="200">
        <v>4</v>
      </c>
      <c r="B13" s="201" t="s">
        <v>77</v>
      </c>
      <c r="C13" s="270"/>
      <c r="D13" s="271"/>
      <c r="E13" s="78">
        <f>SUM(F13:K13)</f>
        <v>3.4267912772585667E-2</v>
      </c>
      <c r="F13" s="79">
        <f>IF((' פנסיוני א3'!D14+' פנסיוני א3'!K14)=0,0,(' פנסיוני א3'!D14+' פנסיוני א3'!K14)/(' פנסיוני א3'!$C$17+' פנסיוני א3'!$J$17))</f>
        <v>6.2305295950155761E-3</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3.1152647975077881E-3</v>
      </c>
      <c r="I13" s="79">
        <f>IF((' פנסיוני א3'!G14+' פנסיוני א3'!N14)=0,0,(' פנסיוני א3'!G14+' פנסיוני א3'!N14)/(' פנסיוני א3'!$C$17+' פנסיוני א3'!$J$17))</f>
        <v>1.5576323987538941E-2</v>
      </c>
      <c r="J13" s="79">
        <f>IF((' פנסיוני א3'!H14+' פנסיוני א3'!O14)=0,0,(' פנסיוני א3'!H14+' פנסיוני א3'!O14)/(' פנסיוני א3'!$C$17+' פנסיוני א3'!$J$17))</f>
        <v>3.1152647975077881E-3</v>
      </c>
      <c r="K13" s="79">
        <f>IF((' פנסיוני א3'!I14+' פנסיוני א3'!P14)=0,0,(' פנסיוני א3'!I14+' פנסיוני א3'!P14)/(' פנסיוני א3'!$C$17+' פנסיוני א3'!$J$17))</f>
        <v>6.2305295950155761E-3</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1.0482180293501049E-2</v>
      </c>
      <c r="T13" s="79">
        <f>IF(' פנסיוני א3'!AF14=0,0,' פנסיוני א3'!AF14/' פנסיוני א3'!$AE$17)</f>
        <v>4.1928721174004195E-3</v>
      </c>
      <c r="U13" s="79">
        <f>IF(' פנסיוני א3'!AG14=0,0,' פנסיוני א3'!AG14/' פנסיוני א3'!$AE$17)</f>
        <v>0</v>
      </c>
      <c r="V13" s="79">
        <f>IF(' פנסיוני א3'!AH14=0,0,' פנסיוני א3'!AH14/' פנסיוני א3'!$AE$17)</f>
        <v>6.2893081761006293E-3</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0">
        <v>5</v>
      </c>
      <c r="B14" s="296" t="s">
        <v>78</v>
      </c>
      <c r="C14" s="297"/>
      <c r="D14" s="297"/>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0">
        <v>6</v>
      </c>
      <c r="B15" s="296" t="s">
        <v>79</v>
      </c>
      <c r="C15" s="297"/>
      <c r="D15" s="297"/>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2.0964360587002098E-3</v>
      </c>
      <c r="T15" s="79">
        <f>IF(' פנסיוני א3'!AF16=0,0,' פנסיוני א3'!AF16/' פנסיוני א3'!$AE$17)</f>
        <v>0</v>
      </c>
      <c r="U15" s="79">
        <f>IF(' פנסיוני א3'!AG16=0,0,' פנסיוני א3'!AG16/' פנסיוני א3'!$AE$17)</f>
        <v>2.0964360587002098E-3</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0">
        <v>7</v>
      </c>
      <c r="B16" s="294" t="s">
        <v>339</v>
      </c>
      <c r="C16" s="295"/>
      <c r="D16" s="295"/>
      <c r="E16" s="232">
        <f>SUM(E11:E15)</f>
        <v>1</v>
      </c>
      <c r="F16" s="235">
        <f t="shared" ref="F16:K16" si="0">SUM(F11:F15)</f>
        <v>0.60124610591900307</v>
      </c>
      <c r="G16" s="235">
        <f t="shared" si="0"/>
        <v>0.21806853582554517</v>
      </c>
      <c r="H16" s="235">
        <f t="shared" si="0"/>
        <v>8.4112149532710276E-2</v>
      </c>
      <c r="I16" s="235">
        <f t="shared" si="0"/>
        <v>8.7227414330218064E-2</v>
      </c>
      <c r="J16" s="235">
        <f t="shared" si="0"/>
        <v>3.1152647975077881E-3</v>
      </c>
      <c r="K16" s="236">
        <f t="shared" si="0"/>
        <v>6.2305295950155761E-3</v>
      </c>
      <c r="L16" s="232">
        <f>SUM(L11:L15)</f>
        <v>0</v>
      </c>
      <c r="M16" s="235">
        <f t="shared" ref="M16:R16" si="1">SUM(M11:M15)</f>
        <v>0</v>
      </c>
      <c r="N16" s="235">
        <f t="shared" si="1"/>
        <v>0</v>
      </c>
      <c r="O16" s="235">
        <f t="shared" si="1"/>
        <v>0</v>
      </c>
      <c r="P16" s="235">
        <f t="shared" si="1"/>
        <v>0</v>
      </c>
      <c r="Q16" s="235">
        <f t="shared" si="1"/>
        <v>0</v>
      </c>
      <c r="R16" s="236">
        <f t="shared" si="1"/>
        <v>0</v>
      </c>
      <c r="S16" s="232">
        <f>SUM(S11:S15)</f>
        <v>1</v>
      </c>
      <c r="T16" s="235">
        <f t="shared" ref="T16:Y16" si="2">SUM(T11:T15)</f>
        <v>0.15932914046121593</v>
      </c>
      <c r="U16" s="235">
        <f t="shared" si="2"/>
        <v>0.39622641509433959</v>
      </c>
      <c r="V16" s="235">
        <f t="shared" si="2"/>
        <v>0.41509433962264153</v>
      </c>
      <c r="W16" s="235">
        <f t="shared" si="2"/>
        <v>2.9350104821802937E-2</v>
      </c>
      <c r="X16" s="235">
        <f t="shared" si="2"/>
        <v>0</v>
      </c>
      <c r="Y16" s="236">
        <f t="shared" si="2"/>
        <v>0</v>
      </c>
    </row>
    <row r="17" spans="1:25" x14ac:dyDescent="0.2">
      <c r="A17" s="203" t="s">
        <v>80</v>
      </c>
      <c r="B17" s="459" t="s">
        <v>184</v>
      </c>
      <c r="C17" s="460"/>
      <c r="D17" s="460"/>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0">
        <v>1</v>
      </c>
      <c r="B18" s="461" t="s">
        <v>76</v>
      </c>
      <c r="C18" s="462"/>
      <c r="D18" s="463"/>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0">
        <v>2</v>
      </c>
      <c r="B19" s="461" t="s">
        <v>77</v>
      </c>
      <c r="C19" s="462"/>
      <c r="D19" s="463"/>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0">
        <v>3</v>
      </c>
      <c r="B20" s="453" t="s">
        <v>82</v>
      </c>
      <c r="C20" s="454"/>
      <c r="D20" s="454"/>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3" t="s">
        <v>83</v>
      </c>
      <c r="B21" s="466" t="s">
        <v>264</v>
      </c>
      <c r="C21" s="467"/>
      <c r="D21" s="468"/>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0">
        <v>1</v>
      </c>
      <c r="B22" s="461" t="s">
        <v>76</v>
      </c>
      <c r="C22" s="462"/>
      <c r="D22" s="463"/>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0.93333333333333335</v>
      </c>
      <c r="T22" s="79">
        <f>IF(' פנסיוני א3'!AF24=0,0,' פנסיוני א3'!AF24/' פנסיוני א3'!$AE$28)</f>
        <v>0</v>
      </c>
      <c r="U22" s="79">
        <f>IF(' פנסיוני א3'!AG24=0,0,' פנסיוני א3'!AG24/' פנסיוני א3'!$AE$28)</f>
        <v>0.13333333333333333</v>
      </c>
      <c r="V22" s="79">
        <f>IF(' פנסיוני א3'!AH24=0,0,' פנסיוני א3'!AH24/' פנסיוני א3'!$AE$28)</f>
        <v>0.26666666666666666</v>
      </c>
      <c r="W22" s="79">
        <f>IF(' פנסיוני א3'!AI24=0,0,' פנסיוני א3'!AI24/' פנסיוני א3'!$AE$28)</f>
        <v>0.2</v>
      </c>
      <c r="X22" s="79">
        <f>IF(' פנסיוני א3'!AJ24=0,0,' פנסיוני א3'!AJ24/' פנסיוני א3'!$AE$28)</f>
        <v>0.13333333333333333</v>
      </c>
      <c r="Y22" s="81">
        <f>IF(' פנסיוני א3'!AK24=0,0,' פנסיוני א3'!AK24/' פנסיוני א3'!$AE$28)</f>
        <v>0.2</v>
      </c>
    </row>
    <row r="23" spans="1:25" x14ac:dyDescent="0.2">
      <c r="A23" s="200">
        <v>2</v>
      </c>
      <c r="B23" s="461" t="s">
        <v>77</v>
      </c>
      <c r="C23" s="462"/>
      <c r="D23" s="463"/>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0">
        <v>3</v>
      </c>
      <c r="B24" s="461" t="s">
        <v>84</v>
      </c>
      <c r="C24" s="462"/>
      <c r="D24" s="463"/>
      <c r="E24" s="93">
        <f>SUM(F24:K24)</f>
        <v>0.5</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0.5</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0">
        <v>4</v>
      </c>
      <c r="B25" s="453" t="s">
        <v>85</v>
      </c>
      <c r="C25" s="454"/>
      <c r="D25" s="455"/>
      <c r="E25" s="98">
        <f>SUM(F25:K25)</f>
        <v>0.5</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0.5</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6.6666666666666666E-2</v>
      </c>
      <c r="T25" s="79">
        <f>IF(' פנסיוני א3'!AF27=0,0,' פנסיוני א3'!AF27/' פנסיוני א3'!$AE$28)</f>
        <v>0</v>
      </c>
      <c r="U25" s="79">
        <f>IF(' פנסיוני א3'!AG27=0,0,' פנסיוני א3'!AG27/' פנסיוני א3'!$AE$28)</f>
        <v>6.6666666666666666E-2</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5">
        <v>5</v>
      </c>
      <c r="B26" s="456" t="s">
        <v>86</v>
      </c>
      <c r="C26" s="457"/>
      <c r="D26" s="458"/>
      <c r="E26" s="100">
        <f>SUM(E22:E25)</f>
        <v>1</v>
      </c>
      <c r="F26" s="103">
        <f t="shared" ref="F26:Y26" si="5">SUM(F22:F25)</f>
        <v>0</v>
      </c>
      <c r="G26" s="103">
        <f t="shared" si="5"/>
        <v>0</v>
      </c>
      <c r="H26" s="103">
        <f t="shared" si="5"/>
        <v>0</v>
      </c>
      <c r="I26" s="103">
        <f t="shared" si="5"/>
        <v>0</v>
      </c>
      <c r="J26" s="103">
        <f t="shared" si="5"/>
        <v>0</v>
      </c>
      <c r="K26" s="102">
        <f t="shared" si="5"/>
        <v>1</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0.2</v>
      </c>
      <c r="V26" s="103">
        <f t="shared" si="5"/>
        <v>0.26666666666666666</v>
      </c>
      <c r="W26" s="103">
        <f t="shared" si="5"/>
        <v>0.2</v>
      </c>
      <c r="X26" s="103">
        <f t="shared" si="5"/>
        <v>0.13333333333333333</v>
      </c>
      <c r="Y26" s="102">
        <f t="shared" si="5"/>
        <v>0.2</v>
      </c>
    </row>
    <row r="27" spans="1:25" x14ac:dyDescent="0.2">
      <c r="A27" s="260"/>
      <c r="B27" s="431"/>
      <c r="C27" s="431"/>
      <c r="D27" s="431"/>
    </row>
    <row r="28" spans="1:25" x14ac:dyDescent="0.2">
      <c r="A28" s="261"/>
      <c r="B28" s="432"/>
      <c r="C28" s="432"/>
      <c r="D28" s="432"/>
    </row>
    <row r="29" spans="1:25" x14ac:dyDescent="0.2">
      <c r="A29" s="260"/>
      <c r="B29" s="429"/>
      <c r="C29" s="429"/>
      <c r="D29" s="429"/>
    </row>
    <row r="30" spans="1:25" x14ac:dyDescent="0.2">
      <c r="A30" s="275"/>
      <c r="B30" s="430"/>
      <c r="C30" s="433"/>
      <c r="D30" s="433"/>
    </row>
    <row r="31" spans="1:25" x14ac:dyDescent="0.2">
      <c r="A31" s="275"/>
      <c r="B31" s="430"/>
      <c r="C31" s="430"/>
      <c r="D31" s="430"/>
    </row>
    <row r="32" spans="1:25" x14ac:dyDescent="0.2">
      <c r="A32" s="275"/>
      <c r="B32" s="430"/>
      <c r="C32" s="430"/>
      <c r="D32" s="430"/>
    </row>
    <row r="33" spans="1:4" x14ac:dyDescent="0.2">
      <c r="A33" s="276"/>
      <c r="B33" s="429"/>
      <c r="C33" s="429"/>
      <c r="D33" s="429"/>
    </row>
    <row r="34" spans="1:4" x14ac:dyDescent="0.2">
      <c r="A34" s="275"/>
      <c r="B34" s="429"/>
      <c r="C34" s="429"/>
      <c r="D34" s="429"/>
    </row>
    <row r="35" spans="1:4" x14ac:dyDescent="0.2">
      <c r="A35" s="275"/>
      <c r="B35" s="429"/>
      <c r="C35" s="429"/>
      <c r="D35" s="429"/>
    </row>
    <row r="36" spans="1:4" x14ac:dyDescent="0.2">
      <c r="A36" s="276"/>
      <c r="B36" s="429"/>
      <c r="C36" s="429"/>
      <c r="D36" s="429"/>
    </row>
    <row r="37" spans="1:4" x14ac:dyDescent="0.2">
      <c r="A37" s="275"/>
      <c r="B37" s="429"/>
      <c r="C37" s="429"/>
      <c r="D37" s="429"/>
    </row>
    <row r="38" spans="1:4" x14ac:dyDescent="0.2">
      <c r="A38" s="275"/>
      <c r="B38" s="429"/>
      <c r="C38" s="429"/>
      <c r="D38" s="429"/>
    </row>
    <row r="39" spans="1:4" x14ac:dyDescent="0.2">
      <c r="A39" s="275"/>
      <c r="B39" s="429"/>
      <c r="C39" s="429"/>
      <c r="D39" s="429"/>
    </row>
    <row r="40" spans="1:4" x14ac:dyDescent="0.2">
      <c r="A40" s="275"/>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a46656d4-8850-49b3-aebd-68bd05f7f43d"/>
    <ds:schemaRef ds:uri="http://schemas.microsoft.com/sharepoint/v3"/>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טל אדלר</cp:lastModifiedBy>
  <cp:lastPrinted>2016-06-28T14:16:06Z</cp:lastPrinted>
  <dcterms:created xsi:type="dcterms:W3CDTF">2012-03-26T09:12:08Z</dcterms:created>
  <dcterms:modified xsi:type="dcterms:W3CDTF">2023-03-09T12:11:52Z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