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Users\Owner\Desktop\A-Z\עמיתים\קרנות\מקפת קופת גמל\דיווח על הוצאות ישירות המנוכות מחשבונות העמיתים\"/>
    </mc:Choice>
  </mc:AlternateContent>
  <xr:revisionPtr revIDLastSave="0" documentId="8_{224D5816-3171-406C-9C05-4314A3664795}" xr6:coauthVersionLast="47" xr6:coauthVersionMax="47" xr10:uidLastSave="{00000000-0000-0000-0000-000000000000}"/>
  <bookViews>
    <workbookView xWindow="-108" yWindow="-108" windowWidth="23256" windowHeight="12456" tabRatio="957" firstSheet="13" activeTab="13"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מקפת מטרות-אוצר שנתי   " sheetId="72" r:id="rId14"/>
    <sheet name="חקלאים מטרות- אוצר" sheetId="14" state="hidden" r:id="rId15"/>
    <sheet name="מקפת מטרות 31.12.23 נספח 2" sheetId="54" r:id="rId16"/>
    <sheet name="מקפת מטרות 31.12.23 נספח 3" sheetId="55"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_xlnm.Print_Area" localSheetId="13">'מקפת מטרות-אוצר שנתי   '!$A$1:$D$65</definedName>
    <definedName name="חודש">[1]!חודש</definedName>
    <definedName name="מנפיקים">[2]מנפיקים!$A$2:$D$84</definedName>
    <definedName name="סכום">[1]!סכום</definedName>
    <definedName name="קדוד">[1]!קדוד</definedName>
    <definedName name="קרן">[1]!קרן</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D12" i="27"/>
  <c r="C12" i="27"/>
  <c r="C32" i="27" l="1"/>
  <c r="D32" i="28"/>
  <c r="D34" i="26"/>
  <c r="C31" i="26"/>
  <c r="C35" i="26" s="1"/>
  <c r="D32" i="27"/>
  <c r="C34" i="26"/>
  <c r="D31" i="26"/>
  <c r="D35" i="26" s="1"/>
  <c r="D30" i="25"/>
  <c r="C30" i="25"/>
  <c r="D18" i="25"/>
  <c r="C18" i="25"/>
  <c r="D19" i="24"/>
  <c r="C19" i="24"/>
  <c r="D12" i="24"/>
  <c r="C12" i="24"/>
  <c r="D32" i="24" l="1"/>
  <c r="D31" i="23"/>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<sst xmlns="http://schemas.openxmlformats.org/spreadsheetml/2006/main" count="1294" uniqueCount="295">
  <si>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</si>
  <si>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</si>
  <si>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</si>
  <si>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</si>
  <si>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</si>
  <si>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</si>
  <si>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</si>
  <si>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</si>
  <si>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</si>
  <si>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</si>
  <si>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</si>
  <si>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</si>
  <si>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</si>
  <si>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</si>
  <si>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</si>
  <si>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</si>
  <si>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</si>
  <si>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</si>
  <si>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</si>
  <si>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</si>
  <si>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</si>
  <si>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</si>
  <si>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</si>
  <si>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</si>
  <si>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</si>
  <si>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</si>
  <si>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</si>
  <si>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</si>
  <si>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</si>
  <si>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</si>
  <si>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</si>
  <si>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</si>
  <si>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</si>
  <si>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</si>
  <si>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</si>
  <si>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</si>
  <si>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</si>
  <si>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</si>
  <si>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</si>
  <si>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</si>
  <si>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</si>
  <si>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</si>
  <si>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</si>
  <si>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</si>
  <si>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</si>
  <si>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</si>
  <si>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</si>
  <si>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</si>
  <si>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</si>
  <si>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</si>
  <si>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</si>
  <si>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</si>
  <si>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</si>
  <si>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</si>
  <si>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</si>
  <si>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</si>
  <si>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</si>
  <si>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</si>
  <si>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</si>
  <si>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</si>
  <si>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</si>
  <si>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</si>
  <si>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</si>
  <si>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</si>
  <si>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</si>
  <si>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</si>
  <si>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</si>
  <si>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</si>
  <si>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</si>
  <si>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</si>
  <si>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</si>
  <si>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</si>
  <si>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</si>
  <si>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</si>
  <si>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</si>
  <si>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</si>
  <si>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</si>
  <si>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</si>
  <si>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</si>
  <si>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</si>
  <si>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</si>
  <si>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</si>
  <si>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</si>
  <si>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</si>
  <si>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</si>
  <si>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</si>
  <si>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</si>
  <si>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</si>
  <si>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</si>
  <si>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</si>
  <si>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</si>
  <si>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</si>
  <si>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</si>
  <si>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</si>
  <si>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</si>
  <si>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</si>
  <si>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</si>
  <si>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</si>
  <si>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</si>
  <si>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</si>
  <si>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</si>
  <si>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</si>
  <si>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</si>
  <si>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</si>
  <si>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</si>
  <si>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</si>
  <si>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</si>
  <si>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</si>
  <si>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</si>
  <si>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</si>
  <si>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</si>
  <si>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</si>
  <si>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</si>
  <si>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</si>
  <si>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</si>
  <si>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</si>
  <si>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</si>
  <si>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</si>
  <si>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</si>
  <si>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</si>
  <si>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</si>
  <si>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</si>
  <si>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</si>
  <si>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</si>
  <si>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</si>
  <si>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</si>
  <si>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</si>
  <si>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</si>
  <si>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</si>
  <si>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</si>
  <si>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</si>
  <si>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</si>
  <si>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</si>
  <si>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</si>
  <si>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</si>
  <si>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</si>
  <si>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</si>
  <si>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</si>
  <si>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</si>
  <si>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</si>
  <si>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</si>
  <si>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</si>
  <si>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</si>
  <si>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</si>
  <si>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</si>
  <si>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</si>
  <si>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</si>
  <si>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</si>
  <si>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</si>
  <si>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</si>
  <si>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</si>
  <si>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</si>
  <si>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</si>
  <si>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</si>
  <si>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</si>
  <si>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</si>
  <si>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</si>
  <si>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</si>
  <si>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</si>
  <si>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</si>
  <si>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</si>
  <si>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</si>
  <si>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</si>
  <si>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</si>
  <si>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</si>
  <si>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</si>
  <si>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</si>
  <si>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</si>
  <si>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</si>
  <si>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</si>
  <si>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</si>
  <si>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</si>
  <si>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</si>
  <si>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</si>
  <si>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</si>
  <si>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</si>
  <si>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</si>
  <si>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</si>
  <si>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</si>
  <si>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</si>
  <si>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</si>
  <si>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</si>
  <si>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</si>
  <si>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</si>
  <si>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</si>
  <si>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</si>
  <si>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</si>
  <si>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</si>
  <si>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</si>
  <si>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</si>
  <si>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</si>
  <si>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</si>
  <si>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</si>
  <si>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</si>
  <si>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</si>
  <si>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</si>
  <si>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</si>
  <si>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</si>
  <si>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</si>
  <si>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</si>
  <si>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</si>
  <si>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</si>
  <si>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</si>
  <si>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</si>
  <si>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</si>
  <si>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</si>
  <si>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</si>
  <si>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</si>
  <si>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</si>
  <si>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</si>
  <si>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</si>
  <si>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</si>
  <si>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</si>
  <si>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</si>
  <si>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</si>
  <si>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</si>
  <si>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</si>
  <si>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</si>
  <si>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</si>
  <si>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</si>
  <si>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בנק הפועלים</t>
  </si>
  <si>
    <t>AMUNDI INVT SOLUTIONS</t>
  </si>
  <si>
    <t>DWS</t>
  </si>
  <si>
    <t>HSBC</t>
  </si>
  <si>
    <t>INVESCO MARKETS PLC</t>
  </si>
  <si>
    <t>בנק דיסקונט</t>
  </si>
  <si>
    <t>איביאי</t>
  </si>
  <si>
    <t>Goldman Sachs</t>
  </si>
  <si>
    <t xml:space="preserve">JP MORGAN </t>
  </si>
  <si>
    <t>בנק מזרחי</t>
  </si>
  <si>
    <t>ברקליס</t>
  </si>
  <si>
    <t>לידר</t>
  </si>
  <si>
    <t>LYXOR INTL</t>
  </si>
  <si>
    <t>HORIZON GLOBAL</t>
  </si>
  <si>
    <t>INVESCO</t>
  </si>
  <si>
    <t>YT121</t>
  </si>
  <si>
    <t>YT122</t>
  </si>
  <si>
    <t xml:space="preserve">קוד </t>
  </si>
  <si>
    <t>1. סה"כ עמלות קנייה ומכירה של ניירות ערך סחירים</t>
  </si>
  <si>
    <t xml:space="preserve"> 2. סך הכל דמי שמירה בשל ניירות ערך סחירים וכל עמלה שגובה מי שמבצע את משמרות ניירות הערך עמלות (קסטודיאן)</t>
  </si>
  <si>
    <t>3. סך הכל הוצאות הנובעות מהשקעות לא סחירות</t>
  </si>
  <si>
    <t>4. מסים החלים על משקיע מוסדי, על נכסיו, על הכנסותיו ועל עסקאות שנעשו בנכסיו</t>
  </si>
  <si>
    <t xml:space="preserve"> 5. סך הוצאות בעד ניהול תביעות</t>
  </si>
  <si>
    <t>6. סך הוצאות בעד מתן משכנתאות</t>
  </si>
  <si>
    <t>7. סך הכל הוצאות ישירות שאינן מסוג עמלת ניהול חיצוני (סכום סעיפים 1 עד 6)</t>
  </si>
  <si>
    <t>YT123</t>
  </si>
  <si>
    <t>YT124</t>
  </si>
  <si>
    <t>8. שווי ממוצע של נכסי הקופה או המסלול (ממוצע פשוט של סעיפים8א ו- 8ב)</t>
  </si>
  <si>
    <t>YT125</t>
  </si>
  <si>
    <t xml:space="preserve">   א. השווי המשוערך של  נכסי הקופה או המסלול נכון ליום 31 בדצמבר של שנת הכספים שהסתיימה </t>
  </si>
  <si>
    <t>ב. השווי המשוערך של נכסי הקופה או המסלול נכון ליום 31 בדצמבר של שנת הכספים שהסתיימה לפני 20</t>
  </si>
  <si>
    <t>YT126</t>
  </si>
  <si>
    <t>9. שיעור שנתי של הוצאות ישירות שאינן מסוג עמלת ניהול חיצוני (חלוקה של סעיף 7 בסעיף 8)</t>
  </si>
  <si>
    <t>הוצאות ישירות מסוג עמלת ניהול חיצוני</t>
  </si>
  <si>
    <t>YT127</t>
  </si>
  <si>
    <t>10. סך דמי ניהול משתנים – החלק מתשלום עמלת ניהול חיצוני שנגזר מתשואת הנכסים</t>
  </si>
  <si>
    <t xml:space="preserve"> 11. סה"כ הוצאות ישירות מסוג "עמלת ניהול חיצוני" (סכום סעיפים 11.א עד11.ט)</t>
  </si>
  <si>
    <t>YT128</t>
  </si>
  <si>
    <t>ט.       סך תשלומים בגין השקעה בקרן טכנולוגיה עילית</t>
  </si>
  <si>
    <t>YT129</t>
  </si>
  <si>
    <t xml:space="preserve"> 12. שיעור עמלת ניהול חיצוני בפועל לפני החזר, ככל שבוצע (חלוקה של סעיף 11 בסעיף 8.ב)</t>
  </si>
  <si>
    <t>YT130</t>
  </si>
  <si>
    <t>13. שיעור מגבלת עמלת ניהול חיצוני שהמשקיע המוסדי הצהיר עליה  עבור שנת הכספים שהסתיימה</t>
  </si>
  <si>
    <t>YT131</t>
  </si>
  <si>
    <t>14. ההפרש בין שיעור מגבלת עמלת ניהול חיצוני מוצהרת לבין שיעור  עמלת ניהול חיצוני בפועל (סעיף 13 פחות סעיף 12)</t>
  </si>
  <si>
    <t>YT132</t>
  </si>
  <si>
    <t>א.סכום שחוזר לחוסכים</t>
  </si>
  <si>
    <t xml:space="preserve">15. סכום שהוחזר </t>
  </si>
  <si>
    <t>ב. שיעור עמלת ניהול חיצוני בפועל לאחר החזר (חלוקה של התוצאה של סעיף 11 בניכוי סעיף 15א, בסעיף 8ב.)</t>
  </si>
  <si>
    <t>YT133</t>
  </si>
  <si>
    <t>16. סך הכל הוצאות ישירות בפועל (למעט דמי ניהול משתנים כאמור בסעיף 10)</t>
  </si>
  <si>
    <t>א. סך כל הוצאות ישירות (סכום של סעיף 7 וסעיף 11 בניכוי סעיף 15א)</t>
  </si>
  <si>
    <t>YT134</t>
  </si>
  <si>
    <t>ב. שיעור סך ההוצאות הישירות מתוך יתרת נכסים ממוצעת  (חלוקה של סעיף 16 בסעיף 8)</t>
  </si>
  <si>
    <t>YT135</t>
  </si>
  <si>
    <t>YT136</t>
  </si>
  <si>
    <t>א. שיעור מגבלת עמלת ניהול חיצוני שהמשקיע המוסדי הצהיר עליה בהתאם לתקנה 2א לתקנות הוצאות ישירות עבור שנת הכספים הבאה</t>
  </si>
  <si>
    <t>18. סך הכל הוצאות ישירות לצורך חישוב שיעור עלות שנתית צפויה</t>
  </si>
  <si>
    <t>19. שיעור הוצאות ישירות  (סכום של סעיף 9 וסעיף 18)</t>
  </si>
  <si>
    <t>17. שיעור סך ההוצאות הישירות מתוך יתרת הנכסים ממוצעת (חלוקה של סעיף 16 בסעיף 8)</t>
  </si>
  <si>
    <t>מיסים החלים על הנכסים, ההכנסות והעסקאות</t>
  </si>
  <si>
    <t>סך כל עמלות וההוצאות שאינן עמלות ניהול חיצוני</t>
  </si>
  <si>
    <t>סך תשלומים הנובעים מהשקעה בקרנות השקעה בישראל</t>
  </si>
  <si>
    <t>סך תשלומים הנובעים מהשקעה בקרנות השקעה בחו"ל</t>
  </si>
  <si>
    <t>סך תשלומים בגין השקעה בקן כאשר 75% לפחות מנכסי הקרן הם נכסים שלא הונפקו במדינת ישראל  ואינם נסחרים או מוחזקים בה</t>
  </si>
  <si>
    <t>סך תשלומים בגין השקעה בקן כאשר 75% לפחות מנכסי הקרן הם נכסים שהונפקו במדינת ישראל  לפי מדדים שעליהם הורה המומנה ובתנאים שהורה</t>
  </si>
  <si>
    <t>תשלום בגין השקעה בקרנות נאמנות ישראליות כאשר 75% לפחות מנכסי הקרן מושקעים בנכסים שלא הונפקו במדינת ישראל ואינם נסחרים או מוחזקים בה</t>
  </si>
  <si>
    <t>תשלום בגין השקעה בקרנות נאמנות זרות כאשר 75% לפחות מנכסי הקרן מושקעים בנכסים שלא הונפקו במדינת ישראל ואינם נסחרים או מוחזקים בה</t>
  </si>
  <si>
    <t>א. סך הוצאות הנובעות מהשקעה בניירות ערך לא סחירים או ממתן הלוואה למי שאינו עמית או מבוטח</t>
  </si>
  <si>
    <t>ב. סך הוצאות הנובעות מהשקעה  בזכויות מקרקעין</t>
  </si>
  <si>
    <t>נספח 1- סך ההוצאות הישירות ששולמו בעד כל סוג של הוצאה ישירה לתקופה המסתיימת ביום 31.12.2023</t>
  </si>
  <si>
    <t>נספח 2- פרוט עמלות והוצאות שאינן עמלות ניהול חיצוני לשנה המסתיימת ביום 31.12.2023</t>
  </si>
  <si>
    <t>נספח 3- פרוט עמלות ניהול חיצוני לשנה המסתיימת ביום 31.12.2023</t>
  </si>
  <si>
    <t>תשלומים בגין השקעה בקרן טכנולוגיה עילית</t>
  </si>
  <si>
    <t>סך תשלום בגין השקעה בקרן טכנולוגיה עילית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</si>
</sst>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 #,##0_ ;_ * \-#,##0_ ;_ * &quot;-&quot;_ ;_ @_ "/>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_ * #,##0.000_ ;_ * \-#,##0.000_ ;_ * &quot;-&quot;??_ ;_ @_ "/>
    <numFmt numFmtId="185" formatCode="0.000"/>
    <numFmt numFmtId="186" formatCode="#,##0.000"/>
    <numFmt numFmtId="187" formatCode="_ * #,##0.00000_ ;_ * \-#,##0.00000_ ;_ * &quot;-&quot;??_ ;_ @_ "/>
    <numFmt numFmtId="188" formatCode="#,###.000,"/>
    <numFmt numFmtId="189" formatCode="#,##0.000_ ;\-#,##0.000\ "/>
    <numFmt numFmtId="190" formatCode="0#,###.000,"/>
  </numFmts>
  <fonts count="96"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
      <sz val="11"/>
      <color theme="1"/>
      <name val="Arial"/>
      <family val="2"/>
      <charset val="177"/>
    </font>
    <font>
      <sz val="9"/>
      <color theme="1"/>
      <name val="Arial"/>
      <family val="2"/>
      <scheme val="minor"/>
    </font>
    <font>
      <b/>
      <sz val="9"/>
      <color theme="1"/>
      <name val="Arial"/>
      <family val="2"/>
      <scheme val="minor"/>
    </font>
    <font>
      <sz val="9"/>
      <name val="Arial"/>
      <family val="2"/>
      <charset val="177"/>
      <scheme val="minor"/>
    </font>
    <font>
      <sz val="9"/>
      <name val="Arial"/>
      <family val="2"/>
      <charset val="177"/>
    </font>
    <font>
      <sz val="10"/>
      <color theme="1"/>
      <name val="Arial"/>
      <family val="2"/>
    </font>
    <font>
      <b/>
      <sz val="10"/>
      <color theme="1"/>
      <name val="Arial"/>
      <family val="2"/>
    </font>
  </fonts>
  <fills count="75">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59999389629810485"/>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98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61" borderId="0" applyNumberFormat="0" applyBorder="0" applyAlignment="0" applyProtection="0"/>
    <xf numFmtId="0" fontId="71" fillId="61"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9" borderId="0" applyNumberFormat="0" applyBorder="0" applyAlignment="0" applyProtection="0"/>
    <xf numFmtId="0" fontId="71" fillId="69"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3" fillId="0" borderId="0" applyFont="0" applyFill="0" applyProtection="0"/>
    <xf numFmtId="169" fontId="3" fillId="0" borderId="0" applyFont="0" applyFill="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 fillId="0" borderId="0"/>
    <xf numFmtId="0" fontId="37" fillId="0" borderId="0"/>
    <xf numFmtId="0" fontId="3" fillId="0" borderId="0"/>
    <xf numFmtId="0" fontId="37"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 fillId="0" borderId="0"/>
    <xf numFmtId="0" fontId="3" fillId="0" borderId="0"/>
    <xf numFmtId="0" fontId="89" fillId="0" borderId="0"/>
    <xf numFmtId="0" fontId="3" fillId="0" borderId="0"/>
    <xf numFmtId="0" fontId="3" fillId="0" borderId="0"/>
    <xf numFmtId="0" fontId="37" fillId="0" borderId="0"/>
    <xf numFmtId="0" fontId="37" fillId="0" borderId="0"/>
    <xf numFmtId="0" fontId="3" fillId="0" borderId="0"/>
    <xf numFmtId="0" fontId="3" fillId="0" borderId="0"/>
    <xf numFmtId="0" fontId="37"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1" fillId="0" borderId="0"/>
    <xf numFmtId="0" fontId="1"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7" fillId="0" borderId="0"/>
    <xf numFmtId="0" fontId="1"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1" fillId="45" borderId="36" applyNumberFormat="0" applyFont="0" applyAlignment="0" applyProtection="0"/>
    <xf numFmtId="0" fontId="1" fillId="45" borderId="36" applyNumberFormat="0" applyFont="0" applyAlignment="0" applyProtection="0"/>
    <xf numFmtId="0" fontId="1" fillId="45" borderId="36" applyNumberFormat="0" applyFont="0" applyAlignment="0" applyProtection="0"/>
    <xf numFmtId="0" fontId="66" fillId="43" borderId="32" applyNumberFormat="0" applyAlignment="0" applyProtection="0"/>
    <xf numFmtId="0" fontId="66" fillId="43" borderId="32" applyNumberFormat="0" applyAlignment="0" applyProtection="0"/>
    <xf numFmtId="0" fontId="61" fillId="39" borderId="0" applyNumberFormat="0" applyBorder="0" applyAlignment="0" applyProtection="0"/>
    <xf numFmtId="0" fontId="61" fillId="39"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58" fillId="0" borderId="29" applyNumberFormat="0" applyFill="0" applyAlignment="0" applyProtection="0"/>
    <xf numFmtId="0" fontId="58" fillId="0" borderId="29" applyNumberFormat="0" applyFill="0" applyAlignment="0" applyProtection="0"/>
    <xf numFmtId="0" fontId="59" fillId="0" borderId="30"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3" fillId="41" borderId="0" applyNumberFormat="0" applyBorder="0" applyAlignment="0" applyProtection="0"/>
    <xf numFmtId="0" fontId="63" fillId="41" borderId="0" applyNumberFormat="0" applyBorder="0" applyAlignment="0" applyProtection="0"/>
    <xf numFmtId="0" fontId="70" fillId="0" borderId="37" applyNumberFormat="0" applyFill="0" applyAlignment="0" applyProtection="0"/>
    <xf numFmtId="0" fontId="70" fillId="0" borderId="37" applyNumberFormat="0" applyFill="0" applyAlignment="0" applyProtection="0"/>
    <xf numFmtId="0" fontId="65" fillId="43" borderId="33" applyNumberFormat="0" applyAlignment="0" applyProtection="0"/>
    <xf numFmtId="0" fontId="65" fillId="43" borderId="33" applyNumberFormat="0" applyAlignment="0" applyProtection="0"/>
    <xf numFmtId="0" fontId="64" fillId="42" borderId="32" applyNumberFormat="0" applyAlignment="0" applyProtection="0"/>
    <xf numFmtId="0" fontId="64" fillId="42" borderId="32" applyNumberFormat="0" applyAlignment="0" applyProtection="0"/>
    <xf numFmtId="0" fontId="62" fillId="40" borderId="0" applyNumberFormat="0" applyBorder="0" applyAlignment="0" applyProtection="0"/>
    <xf numFmtId="0" fontId="62" fillId="40" borderId="0" applyNumberFormat="0" applyBorder="0" applyAlignment="0" applyProtection="0"/>
    <xf numFmtId="0" fontId="68" fillId="44" borderId="35" applyNumberFormat="0" applyAlignment="0" applyProtection="0"/>
    <xf numFmtId="0" fontId="68" fillId="44" borderId="35" applyNumberFormat="0" applyAlignment="0" applyProtection="0"/>
    <xf numFmtId="0" fontId="67" fillId="0" borderId="34" applyNumberFormat="0" applyFill="0" applyAlignment="0" applyProtection="0"/>
    <xf numFmtId="0" fontId="67" fillId="0" borderId="34" applyNumberFormat="0" applyFill="0" applyAlignment="0" applyProtection="0"/>
  </cellStyleXfs>
  <cellXfs count="301">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0" fontId="0" fillId="0" borderId="0" xfId="0" applyAlignment="1">
      <alignment horizontal="center"/>
    </xf>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1" applyFont="1" applyFill="1"/>
    <xf numFmtId="43" fontId="0" fillId="0" borderId="0" xfId="0" applyNumberFormat="1" applyFill="1" applyBorder="1"/>
    <xf numFmtId="43" fontId="0" fillId="0" borderId="0" xfId="0" applyNumberFormat="1" applyFont="1" applyFill="1" applyBorder="1"/>
    <xf numFmtId="2"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9" fontId="88" fillId="0" borderId="0" xfId="2" applyFont="1" applyFill="1" applyBorder="1"/>
    <xf numFmtId="43" fontId="87" fillId="0" borderId="0" xfId="1" applyFont="1" applyFill="1" applyBorder="1" applyAlignment="1">
      <alignment horizontal="right"/>
    </xf>
    <xf numFmtId="43" fontId="87" fillId="0" borderId="0" xfId="1" applyFont="1" applyFill="1" applyBorder="1"/>
    <xf numFmtId="179" fontId="0" fillId="0" borderId="0" xfId="1" applyNumberFormat="1" applyFont="1" applyFill="1" applyBorder="1"/>
    <xf numFmtId="179" fontId="0" fillId="0" borderId="0" xfId="1" applyNumberFormat="1" applyFont="1"/>
    <xf numFmtId="0" fontId="0" fillId="0" borderId="0" xfId="0"/>
    <xf numFmtId="0" fontId="0" fillId="0" borderId="0" xfId="0"/>
    <xf numFmtId="0" fontId="90" fillId="0" borderId="0" xfId="0" applyFont="1"/>
    <xf numFmtId="41" fontId="90" fillId="0" borderId="0" xfId="0" applyNumberFormat="1" applyFont="1"/>
    <xf numFmtId="0" fontId="90" fillId="0" borderId="0" xfId="0" applyFont="1"/>
    <xf numFmtId="41" fontId="90" fillId="0" borderId="0" xfId="0" applyNumberFormat="1" applyFont="1"/>
    <xf numFmtId="41" fontId="90" fillId="0" borderId="0" xfId="0" applyNumberFormat="1" applyFont="1" applyBorder="1"/>
    <xf numFmtId="0" fontId="90" fillId="0" borderId="0" xfId="0" applyFont="1" applyBorder="1"/>
    <xf numFmtId="0" fontId="0" fillId="0" borderId="0" xfId="0"/>
    <xf numFmtId="3" fontId="0" fillId="74" borderId="0" xfId="0" applyNumberFormat="1" applyFill="1" applyAlignment="1">
      <alignment horizontal="center"/>
    </xf>
    <xf numFmtId="3" fontId="0" fillId="0" borderId="0" xfId="0" applyNumberFormat="1" applyFill="1" applyAlignment="1">
      <alignment horizontal="center"/>
    </xf>
    <xf numFmtId="0" fontId="94" fillId="0" borderId="0" xfId="3" applyFont="1" applyFill="1" applyBorder="1" applyAlignment="1" applyProtection="1">
      <alignment horizontal="right" wrapText="1" readingOrder="2"/>
    </xf>
    <xf numFmtId="0" fontId="95" fillId="74" borderId="0" xfId="3" applyFont="1" applyFill="1" applyBorder="1" applyAlignment="1" applyProtection="1">
      <alignment horizontal="right" wrapText="1" readingOrder="2"/>
    </xf>
    <xf numFmtId="0" fontId="95" fillId="0" borderId="0" xfId="3" applyFont="1" applyFill="1" applyBorder="1" applyAlignment="1" applyProtection="1">
      <alignment horizontal="right" wrapText="1" readingOrder="2"/>
    </xf>
    <xf numFmtId="3" fontId="0" fillId="0" borderId="0" xfId="0" applyNumberFormat="1" applyFill="1"/>
    <xf numFmtId="186" fontId="0" fillId="74" borderId="0" xfId="0" applyNumberFormat="1" applyFill="1" applyAlignment="1">
      <alignment horizontal="center"/>
    </xf>
    <xf numFmtId="186" fontId="0" fillId="0" borderId="0" xfId="0" applyNumberFormat="1" applyFill="1" applyAlignment="1">
      <alignment horizontal="center"/>
    </xf>
    <xf numFmtId="10" fontId="0" fillId="74" borderId="0" xfId="0" applyNumberFormat="1" applyFill="1" applyAlignment="1">
      <alignment horizontal="center"/>
    </xf>
    <xf numFmtId="10" fontId="0" fillId="0" borderId="0" xfId="0" applyNumberFormat="1" applyFill="1" applyAlignment="1">
      <alignment horizontal="center"/>
    </xf>
    <xf numFmtId="178" fontId="0" fillId="74" borderId="0" xfId="2" applyNumberFormat="1" applyFont="1" applyFill="1" applyAlignment="1">
      <alignment horizontal="center"/>
    </xf>
    <xf numFmtId="0" fontId="0" fillId="0" borderId="0" xfId="0" applyFont="1" applyFill="1"/>
    <xf numFmtId="0" fontId="0" fillId="0" borderId="0" xfId="0" applyFont="1"/>
    <xf numFmtId="0" fontId="53" fillId="3" borderId="1" xfId="459" applyFont="1" applyFill="1" applyBorder="1" applyAlignment="1" applyProtection="1">
      <alignment horizontal="right" vertical="center" wrapText="1"/>
    </xf>
    <xf numFmtId="43" fontId="0" fillId="0" borderId="0" xfId="0" applyNumberFormat="1" applyBorder="1"/>
    <xf numFmtId="174" fontId="0" fillId="0" borderId="0" xfId="0" applyNumberFormat="1" applyFill="1"/>
    <xf numFmtId="178" fontId="0" fillId="0" borderId="0" xfId="0" applyNumberFormat="1" applyFill="1" applyAlignment="1">
      <alignment horizontal="center"/>
    </xf>
    <xf numFmtId="178" fontId="0" fillId="74" borderId="0" xfId="0" applyNumberFormat="1" applyFill="1" applyAlignment="1">
      <alignment horizontal="center"/>
    </xf>
    <xf numFmtId="188" fontId="0" fillId="74" borderId="0" xfId="0" applyNumberFormat="1" applyFill="1" applyAlignment="1">
      <alignment horizontal="center"/>
    </xf>
    <xf numFmtId="0" fontId="51" fillId="3" borderId="13" xfId="459" applyFont="1" applyFill="1" applyBorder="1" applyAlignment="1" applyProtection="1">
      <alignment horizontal="center" vertical="center" wrapText="1"/>
    </xf>
    <xf numFmtId="0" fontId="7" fillId="0" borderId="0" xfId="0" applyFont="1" applyBorder="1"/>
    <xf numFmtId="3" fontId="0" fillId="0" borderId="0" xfId="0" applyNumberFormat="1" applyBorder="1"/>
    <xf numFmtId="179" fontId="37" fillId="0" borderId="0" xfId="1" applyNumberFormat="1" applyFont="1" applyFill="1" applyBorder="1"/>
    <xf numFmtId="0" fontId="93" fillId="0" borderId="0" xfId="0" applyFont="1" applyFill="1" applyBorder="1" applyAlignment="1" applyProtection="1">
      <alignment horizontal="center" vertical="center" wrapText="1" readingOrder="1"/>
      <protection locked="0"/>
    </xf>
    <xf numFmtId="0" fontId="93" fillId="0" borderId="0" xfId="0" applyFont="1" applyFill="1" applyBorder="1" applyAlignment="1" applyProtection="1">
      <alignment horizontal="center" vertical="center" wrapText="1" readingOrder="2"/>
      <protection locked="0"/>
    </xf>
    <xf numFmtId="184" fontId="93" fillId="0" borderId="0" xfId="1" applyNumberFormat="1" applyFont="1" applyFill="1" applyBorder="1" applyAlignment="1" applyProtection="1">
      <alignment horizontal="center" vertical="center" wrapText="1" readingOrder="1"/>
      <protection locked="0"/>
    </xf>
    <xf numFmtId="179" fontId="93" fillId="0" borderId="0" xfId="1" applyNumberFormat="1" applyFont="1" applyFill="1" applyBorder="1" applyAlignment="1" applyProtection="1">
      <alignment horizontal="center" vertical="center" wrapText="1" readingOrder="1"/>
      <protection locked="0"/>
    </xf>
    <xf numFmtId="3" fontId="0" fillId="0" borderId="0" xfId="0" applyNumberFormat="1" applyFill="1" applyBorder="1"/>
    <xf numFmtId="0" fontId="46" fillId="0" borderId="0" xfId="0" applyFont="1" applyFill="1" applyBorder="1"/>
    <xf numFmtId="43" fontId="46" fillId="0" borderId="0" xfId="1" applyFont="1" applyFill="1" applyBorder="1"/>
    <xf numFmtId="0" fontId="37" fillId="0" borderId="0" xfId="6846" applyFill="1" applyBorder="1"/>
    <xf numFmtId="0" fontId="0" fillId="0" borderId="0" xfId="0" applyFill="1" applyBorder="1" applyAlignment="1">
      <alignment horizontal="center"/>
    </xf>
    <xf numFmtId="0" fontId="0" fillId="0" borderId="0" xfId="0" applyFill="1" applyBorder="1" applyAlignment="1">
      <alignment horizontal="center" vertical="center"/>
    </xf>
    <xf numFmtId="179" fontId="0" fillId="0" borderId="0" xfId="1" applyNumberFormat="1" applyFont="1" applyFill="1" applyBorder="1" applyAlignment="1">
      <alignment horizontal="center" vertical="center"/>
    </xf>
    <xf numFmtId="0" fontId="92" fillId="0" borderId="0" xfId="0" applyFont="1" applyFill="1" applyBorder="1" applyAlignment="1">
      <alignment horizontal="center" vertical="center"/>
    </xf>
    <xf numFmtId="179" fontId="0" fillId="0" borderId="0" xfId="0" applyNumberFormat="1" applyFill="1" applyBorder="1"/>
    <xf numFmtId="0" fontId="7" fillId="0" borderId="0" xfId="0" applyFont="1" applyFill="1"/>
    <xf numFmtId="168" fontId="0" fillId="0" borderId="0" xfId="0" applyNumberFormat="1" applyFill="1"/>
    <xf numFmtId="187" fontId="0" fillId="0" borderId="0" xfId="0" applyNumberFormat="1" applyFill="1"/>
    <xf numFmtId="1" fontId="0" fillId="0" borderId="0" xfId="0" applyNumberFormat="1" applyBorder="1"/>
    <xf numFmtId="0" fontId="37" fillId="0" borderId="0" xfId="6846" applyNumberFormat="1" applyBorder="1"/>
    <xf numFmtId="1" fontId="93" fillId="0" borderId="0" xfId="0" applyNumberFormat="1" applyFont="1" applyFill="1" applyBorder="1" applyAlignment="1" applyProtection="1">
      <alignment horizontal="center" vertical="center" wrapText="1" readingOrder="1"/>
      <protection locked="0"/>
    </xf>
    <xf numFmtId="1" fontId="93" fillId="0" borderId="0" xfId="1" applyNumberFormat="1" applyFont="1" applyFill="1" applyBorder="1" applyAlignment="1" applyProtection="1">
      <alignment horizontal="center" vertical="center" wrapText="1" readingOrder="1"/>
      <protection locked="0"/>
    </xf>
    <xf numFmtId="179" fontId="90" fillId="0" borderId="0" xfId="1" applyNumberFormat="1" applyFont="1" applyFill="1" applyBorder="1"/>
    <xf numFmtId="43" fontId="0" fillId="0" borderId="0" xfId="1" applyNumberFormat="1" applyFont="1" applyFill="1" applyBorder="1"/>
    <xf numFmtId="179" fontId="91" fillId="0" borderId="0" xfId="1" applyNumberFormat="1" applyFont="1" applyFill="1" applyBorder="1" applyAlignment="1">
      <alignment horizontal="center" vertical="center"/>
    </xf>
    <xf numFmtId="190" fontId="0" fillId="74" borderId="0" xfId="0" applyNumberFormat="1" applyFill="1" applyAlignment="1">
      <alignment horizontal="center"/>
    </xf>
    <xf numFmtId="0" fontId="7" fillId="0" borderId="0" xfId="0" quotePrefix="1" applyFont="1" applyAlignment="1">
      <alignment horizontal="right"/>
    </xf>
    <xf numFmtId="189" fontId="0" fillId="35" borderId="27" xfId="1" applyNumberFormat="1" applyFont="1" applyFill="1" applyBorder="1" applyAlignment="1">
      <alignment horizontal="center"/>
    </xf>
    <xf numFmtId="185" fontId="0" fillId="35" borderId="27" xfId="0" applyNumberFormat="1" applyFill="1" applyBorder="1"/>
    <xf numFmtId="185" fontId="0" fillId="71" borderId="27" xfId="0" applyNumberFormat="1" applyFill="1" applyBorder="1" applyAlignment="1">
      <alignment horizontal="center"/>
    </xf>
    <xf numFmtId="184" fontId="0" fillId="35" borderId="27" xfId="0" applyNumberFormat="1" applyFill="1" applyBorder="1"/>
    <xf numFmtId="185" fontId="0" fillId="35" borderId="27" xfId="0" applyNumberFormat="1" applyFill="1" applyBorder="1" applyAlignment="1">
      <alignment horizontal="center"/>
    </xf>
    <xf numFmtId="3" fontId="0" fillId="37" borderId="27" xfId="0" applyNumberFormat="1" applyFill="1" applyBorder="1"/>
    <xf numFmtId="184" fontId="0" fillId="71" borderId="27" xfId="1" applyNumberFormat="1" applyFont="1" applyFill="1" applyBorder="1" applyAlignment="1">
      <alignment horizontal="center"/>
    </xf>
    <xf numFmtId="2" fontId="0" fillId="73" borderId="27" xfId="0" applyNumberForma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986">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1 2 2" xfId="6768" xr:uid="{00000000-0005-0000-0000-0000731A0000}"/>
    <cellStyle name="20% - הדגשה1 3" xfId="6769" xr:uid="{00000000-0005-0000-0000-0000741A0000}"/>
    <cellStyle name="20% - הדגשה2" xfId="482" builtinId="34" customBuiltin="1"/>
    <cellStyle name="20% - הדגשה2 2" xfId="9" xr:uid="{00000000-0005-0000-0000-000007000000}"/>
    <cellStyle name="20% - הדגשה2 2 2" xfId="6770" xr:uid="{00000000-0005-0000-0000-0000751A0000}"/>
    <cellStyle name="20% - הדגשה2 3" xfId="6771" xr:uid="{00000000-0005-0000-0000-0000761A0000}"/>
    <cellStyle name="20% - הדגשה3" xfId="486" builtinId="38" customBuiltin="1"/>
    <cellStyle name="20% - הדגשה3 2" xfId="10" xr:uid="{00000000-0005-0000-0000-000009000000}"/>
    <cellStyle name="20% - הדגשה3 2 2" xfId="6772" xr:uid="{00000000-0005-0000-0000-0000771A0000}"/>
    <cellStyle name="20% - הדגשה3 3" xfId="6773" xr:uid="{00000000-0005-0000-0000-0000781A0000}"/>
    <cellStyle name="20% - הדגשה4" xfId="490" builtinId="42" customBuiltin="1"/>
    <cellStyle name="20% - הדגשה4 2" xfId="11" xr:uid="{00000000-0005-0000-0000-00000B000000}"/>
    <cellStyle name="20% - הדגשה4 2 2" xfId="6774" xr:uid="{00000000-0005-0000-0000-0000791A0000}"/>
    <cellStyle name="20% - הדגשה4 3" xfId="6775" xr:uid="{00000000-0005-0000-0000-00007A1A0000}"/>
    <cellStyle name="20% - הדגשה5" xfId="494" builtinId="46" customBuiltin="1"/>
    <cellStyle name="20% - הדגשה5 2" xfId="12" xr:uid="{00000000-0005-0000-0000-00000D000000}"/>
    <cellStyle name="20% - הדגשה5 2 2" xfId="6776" xr:uid="{00000000-0005-0000-0000-00007B1A0000}"/>
    <cellStyle name="20% - הדגשה5 3" xfId="6777" xr:uid="{00000000-0005-0000-0000-00007C1A0000}"/>
    <cellStyle name="20% - הדגשה6" xfId="498" builtinId="50" customBuiltin="1"/>
    <cellStyle name="20% - הדגשה6 2" xfId="13" xr:uid="{00000000-0005-0000-0000-00000F000000}"/>
    <cellStyle name="20% - הדגשה6 2 2" xfId="6778" xr:uid="{00000000-0005-0000-0000-00007D1A0000}"/>
    <cellStyle name="20% - הדגשה6 3" xfId="6779" xr:uid="{00000000-0005-0000-0000-00007E1A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1 2 2" xfId="6780" xr:uid="{00000000-0005-0000-0000-00007F1A0000}"/>
    <cellStyle name="40% - הדגשה1 3" xfId="6781" xr:uid="{00000000-0005-0000-0000-0000801A0000}"/>
    <cellStyle name="40% - הדגשה2" xfId="483" builtinId="35" customBuiltin="1"/>
    <cellStyle name="40% - הדגשה2 2" xfId="17" xr:uid="{00000000-0005-0000-0000-000015000000}"/>
    <cellStyle name="40% - הדגשה2 2 2" xfId="6782" xr:uid="{00000000-0005-0000-0000-0000811A0000}"/>
    <cellStyle name="40% - הדגשה2 3" xfId="6783" xr:uid="{00000000-0005-0000-0000-0000821A0000}"/>
    <cellStyle name="40% - הדגשה3" xfId="487" builtinId="39" customBuiltin="1"/>
    <cellStyle name="40% - הדגשה3 2" xfId="18" xr:uid="{00000000-0005-0000-0000-000017000000}"/>
    <cellStyle name="40% - הדגשה3 2 2" xfId="6784" xr:uid="{00000000-0005-0000-0000-0000831A0000}"/>
    <cellStyle name="40% - הדגשה3 3" xfId="6785" xr:uid="{00000000-0005-0000-0000-0000841A0000}"/>
    <cellStyle name="40% - הדגשה4" xfId="491" builtinId="43" customBuiltin="1"/>
    <cellStyle name="40% - הדגשה4 2" xfId="19" xr:uid="{00000000-0005-0000-0000-000019000000}"/>
    <cellStyle name="40% - הדגשה4 2 2" xfId="6786" xr:uid="{00000000-0005-0000-0000-0000851A0000}"/>
    <cellStyle name="40% - הדגשה4 3" xfId="6787" xr:uid="{00000000-0005-0000-0000-0000861A0000}"/>
    <cellStyle name="40% - הדגשה5" xfId="495" builtinId="47" customBuiltin="1"/>
    <cellStyle name="40% - הדגשה5 2" xfId="20" xr:uid="{00000000-0005-0000-0000-00001B000000}"/>
    <cellStyle name="40% - הדגשה5 2 2" xfId="6788" xr:uid="{00000000-0005-0000-0000-0000871A0000}"/>
    <cellStyle name="40% - הדגשה5 3" xfId="6789" xr:uid="{00000000-0005-0000-0000-0000881A0000}"/>
    <cellStyle name="40% - הדגשה6" xfId="499" builtinId="51" customBuiltin="1"/>
    <cellStyle name="40% - הדגשה6 2" xfId="21" xr:uid="{00000000-0005-0000-0000-00001D000000}"/>
    <cellStyle name="40% - הדגשה6 2 2" xfId="6790" xr:uid="{00000000-0005-0000-0000-0000891A0000}"/>
    <cellStyle name="40% - הדגשה6 3" xfId="6791" xr:uid="{00000000-0005-0000-0000-00008A1A0000}"/>
    <cellStyle name="60% - הדגשה1" xfId="480" builtinId="32" customBuiltin="1"/>
    <cellStyle name="60% - הדגשה1 2" xfId="22" xr:uid="{00000000-0005-0000-0000-00001F000000}"/>
    <cellStyle name="60% - הדגשה1 2 2" xfId="6792" xr:uid="{00000000-0005-0000-0000-00008B1A0000}"/>
    <cellStyle name="60% - הדגשה1 3" xfId="6793" xr:uid="{00000000-0005-0000-0000-00008C1A0000}"/>
    <cellStyle name="60% - הדגשה2" xfId="484" builtinId="36" customBuiltin="1"/>
    <cellStyle name="60% - הדגשה2 2" xfId="23" xr:uid="{00000000-0005-0000-0000-000021000000}"/>
    <cellStyle name="60% - הדגשה2 2 2" xfId="6794" xr:uid="{00000000-0005-0000-0000-00008D1A0000}"/>
    <cellStyle name="60% - הדגשה2 3" xfId="6795" xr:uid="{00000000-0005-0000-0000-00008E1A0000}"/>
    <cellStyle name="60% - הדגשה3" xfId="488" builtinId="40" customBuiltin="1"/>
    <cellStyle name="60% - הדגשה3 2" xfId="24" xr:uid="{00000000-0005-0000-0000-000023000000}"/>
    <cellStyle name="60% - הדגשה3 2 2" xfId="6796" xr:uid="{00000000-0005-0000-0000-00008F1A0000}"/>
    <cellStyle name="60% - הדגשה3 3" xfId="6797" xr:uid="{00000000-0005-0000-0000-0000901A0000}"/>
    <cellStyle name="60% - הדגשה4" xfId="492" builtinId="44" customBuiltin="1"/>
    <cellStyle name="60% - הדגשה4 2" xfId="25" xr:uid="{00000000-0005-0000-0000-000025000000}"/>
    <cellStyle name="60% - הדגשה4 2 2" xfId="6798" xr:uid="{00000000-0005-0000-0000-0000911A0000}"/>
    <cellStyle name="60% - הדגשה4 3" xfId="6799" xr:uid="{00000000-0005-0000-0000-0000921A0000}"/>
    <cellStyle name="60% - הדגשה5" xfId="496" builtinId="48" customBuiltin="1"/>
    <cellStyle name="60% - הדגשה5 2" xfId="26" xr:uid="{00000000-0005-0000-0000-000027000000}"/>
    <cellStyle name="60% - הדגשה5 2 2" xfId="6800" xr:uid="{00000000-0005-0000-0000-0000931A0000}"/>
    <cellStyle name="60% - הדגשה5 3" xfId="6801" xr:uid="{00000000-0005-0000-0000-0000941A0000}"/>
    <cellStyle name="60% - הדגשה6" xfId="500" builtinId="52" customBuiltin="1"/>
    <cellStyle name="60% - הדגשה6 2" xfId="27" xr:uid="{00000000-0005-0000-0000-000029000000}"/>
    <cellStyle name="60% - הדגשה6 2 2" xfId="6802" xr:uid="{00000000-0005-0000-0000-0000951A0000}"/>
    <cellStyle name="60% - הדגשה6 3" xfId="6803" xr:uid="{00000000-0005-0000-0000-0000961A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2 4" xfId="6806" xr:uid="{00000000-0005-0000-0000-0000991A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0 8" xfId="6805" xr:uid="{00000000-0005-0000-0000-0000981A0000}"/>
    <cellStyle name="Comma 11" xfId="29" xr:uid="{00000000-0005-0000-0000-000036000000}"/>
    <cellStyle name="Comma 11 10" xfId="6807" xr:uid="{00000000-0005-0000-0000-00009A1A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2 7" xfId="6808" xr:uid="{00000000-0005-0000-0000-00009B1A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11" xfId="6809" xr:uid="{00000000-0005-0000-0000-00009C1A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2 7" xfId="6810" xr:uid="{00000000-0005-0000-0000-00009D1A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11" xfId="6811" xr:uid="{00000000-0005-0000-0000-00009E1A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2 7" xfId="6812" xr:uid="{00000000-0005-0000-0000-00009F1A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4" xfId="6813" xr:uid="{00000000-0005-0000-0000-0000A01A0000}"/>
    <cellStyle name="Comma 14 2" xfId="6814" xr:uid="{00000000-0005-0000-0000-0000A11A0000}"/>
    <cellStyle name="Comma 15" xfId="32" xr:uid="{00000000-0005-0000-0000-000095000000}"/>
    <cellStyle name="Comma 15 10" xfId="6815" xr:uid="{00000000-0005-0000-0000-0000A21A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2 7" xfId="6816" xr:uid="{00000000-0005-0000-0000-0000A31A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10" xfId="6817" xr:uid="{00000000-0005-0000-0000-0000A41A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2 7" xfId="6818" xr:uid="{00000000-0005-0000-0000-0000A51A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10" xfId="6819" xr:uid="{00000000-0005-0000-0000-0000A61A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2 7" xfId="6820" xr:uid="{00000000-0005-0000-0000-0000A71A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10" xfId="6821" xr:uid="{00000000-0005-0000-0000-0000A81A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2 7" xfId="6822" xr:uid="{00000000-0005-0000-0000-0000A91A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xfId="6823" xr:uid="{00000000-0005-0000-0000-0000AA1A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10" xfId="6825" xr:uid="{00000000-0005-0000-0000-0000AC1A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2 9" xfId="6826" xr:uid="{00000000-0005-0000-0000-0000AD1A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51" xfId="6824" xr:uid="{00000000-0005-0000-0000-0000AB1A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0 7" xfId="6827" xr:uid="{00000000-0005-0000-0000-0000AE1A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22" xfId="6804" xr:uid="{00000000-0005-0000-0000-0000971A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13" xfId="6828" xr:uid="{00000000-0005-0000-0000-0000AF1A0000}"/>
    <cellStyle name="Comma 3 2" xfId="84" xr:uid="{00000000-0005-0000-0000-000089030000}"/>
    <cellStyle name="Comma 3 2 10" xfId="6829" xr:uid="{00000000-0005-0000-0000-0000B01A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11" xfId="6830" xr:uid="{00000000-0005-0000-0000-0000B11A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2 2" xfId="6832" xr:uid="{00000000-0005-0000-0000-0000B31A0000}"/>
    <cellStyle name="Comma 4 3" xfId="90" xr:uid="{00000000-0005-0000-0000-00001C040000}"/>
    <cellStyle name="Comma 4 3 2" xfId="6833" xr:uid="{00000000-0005-0000-0000-0000B41A0000}"/>
    <cellStyle name="Comma 4 4" xfId="91" xr:uid="{00000000-0005-0000-0000-00001D040000}"/>
    <cellStyle name="Comma 4 5" xfId="537" xr:uid="{00000000-0005-0000-0000-00001E040000}"/>
    <cellStyle name="Comma 4 6" xfId="6831" xr:uid="{00000000-0005-0000-0000-0000B21A0000}"/>
    <cellStyle name="Comma 5" xfId="92" xr:uid="{00000000-0005-0000-0000-00001F040000}"/>
    <cellStyle name="Comma 5 2" xfId="93" xr:uid="{00000000-0005-0000-0000-000020040000}"/>
    <cellStyle name="Comma 5 2 2" xfId="6835" xr:uid="{00000000-0005-0000-0000-0000B61A0000}"/>
    <cellStyle name="Comma 5 3" xfId="6834" xr:uid="{00000000-0005-0000-0000-0000B51A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13" xfId="6837" xr:uid="{00000000-0005-0000-0000-0000B81A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3 3" xfId="6838" xr:uid="{00000000-0005-0000-0000-0000B91A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6 9" xfId="6836" xr:uid="{00000000-0005-0000-0000-0000B71A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13" xfId="6840" xr:uid="{00000000-0005-0000-0000-0000BB1A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7 9" xfId="6839" xr:uid="{00000000-0005-0000-0000-0000BA1A0000}"/>
    <cellStyle name="Comma 8" xfId="98" xr:uid="{00000000-0005-0000-0000-00007B040000}"/>
    <cellStyle name="Comma 8 10" xfId="6841" xr:uid="{00000000-0005-0000-0000-0000BC1A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2 8" xfId="6842" xr:uid="{00000000-0005-0000-0000-0000BD1A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Comma 9 2" xfId="6844" xr:uid="{00000000-0005-0000-0000-0000BF1A0000}"/>
    <cellStyle name="Comma 9 3" xfId="6843" xr:uid="{00000000-0005-0000-0000-0000BE1A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3 3" xfId="6845" xr:uid="{00000000-0005-0000-0000-0000C01A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10" xfId="6846" xr:uid="{00000000-0005-0000-0000-0000C11A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2 6" xfId="6847" xr:uid="{00000000-0005-0000-0000-0000C21A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10" xfId="6848" xr:uid="{00000000-0005-0000-0000-0000C31A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11" xfId="6849" xr:uid="{00000000-0005-0000-0000-0000C41A0000}"/>
    <cellStyle name="Normal 15 2" xfId="130" xr:uid="{00000000-0005-0000-0000-00005C080000}"/>
    <cellStyle name="Normal 15 2 10" xfId="6850" xr:uid="{00000000-0005-0000-0000-0000C51A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10" xfId="6851" xr:uid="{00000000-0005-0000-0000-0000C61A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11" xfId="6852" xr:uid="{00000000-0005-0000-0000-0000C71A0000}"/>
    <cellStyle name="Normal 16 2" xfId="134" xr:uid="{00000000-0005-0000-0000-0000F5080000}"/>
    <cellStyle name="Normal 16 2 10" xfId="6853" xr:uid="{00000000-0005-0000-0000-0000C81A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11" xfId="6854" xr:uid="{00000000-0005-0000-0000-0000C91A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8 9" xfId="6855" xr:uid="{00000000-0005-0000-0000-0000CA1A0000}"/>
    <cellStyle name="Normal 19" xfId="143" xr:uid="{00000000-0005-0000-0000-00002D0A0000}"/>
    <cellStyle name="Normal 19 10" xfId="2974" xr:uid="{00000000-0005-0000-0000-00002E0A0000}"/>
    <cellStyle name="Normal 19 11" xfId="6856" xr:uid="{00000000-0005-0000-0000-0000CB1A0000}"/>
    <cellStyle name="Normal 19 2" xfId="144" xr:uid="{00000000-0005-0000-0000-00002F0A0000}"/>
    <cellStyle name="Normal 19 2 10" xfId="6857" xr:uid="{00000000-0005-0000-0000-0000CC1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 5" xfId="6858" xr:uid="{00000000-0005-0000-0000-0000CD1A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11" xfId="6859" xr:uid="{00000000-0005-0000-0000-0000CE1A0000}"/>
    <cellStyle name="Normal 23 2" xfId="269" xr:uid="{00000000-0005-0000-0000-00000D0F0000}"/>
    <cellStyle name="Normal 23 2 10" xfId="6860" xr:uid="{00000000-0005-0000-0000-0000CF1A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11" xfId="6861" xr:uid="{00000000-0005-0000-0000-0000D01A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11" xfId="6862" xr:uid="{00000000-0005-0000-0000-0000D11A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2 2" xfId="6864" xr:uid="{00000000-0005-0000-0000-0000D31A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7 8" xfId="6863" xr:uid="{00000000-0005-0000-0000-0000D21A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8 8" xfId="6865" xr:uid="{00000000-0005-0000-0000-0000D41A0000}"/>
    <cellStyle name="Normal 29" xfId="283" xr:uid="{00000000-0005-0000-0000-0000E8100000}"/>
    <cellStyle name="Normal 29 2" xfId="4553" xr:uid="{00000000-0005-0000-0000-0000E9100000}"/>
    <cellStyle name="Normal 29 2 2" xfId="6867" xr:uid="{00000000-0005-0000-0000-0000D61A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29 8" xfId="6866" xr:uid="{00000000-0005-0000-0000-0000D51A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3 7" xfId="6868" xr:uid="{00000000-0005-0000-0000-0000D71A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2 6" xfId="6870" xr:uid="{00000000-0005-0000-0000-0000D91A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3 7" xfId="6869" xr:uid="{00000000-0005-0000-0000-0000D81A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4 7" xfId="6871" xr:uid="{00000000-0005-0000-0000-0000DA1A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3 9" xfId="6872" xr:uid="{00000000-0005-0000-0000-0000DB1A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1 8" xfId="6873" xr:uid="{00000000-0005-0000-0000-0000DC1A0000}"/>
    <cellStyle name="Normal 32" xfId="293" xr:uid="{00000000-0005-0000-0000-00005B120000}"/>
    <cellStyle name="Normal 32 2" xfId="4913" xr:uid="{00000000-0005-0000-0000-00005C120000}"/>
    <cellStyle name="Normal 32 2 2" xfId="6875" xr:uid="{00000000-0005-0000-0000-0000DE1A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2 8" xfId="6874" xr:uid="{00000000-0005-0000-0000-0000DD1A0000}"/>
    <cellStyle name="Normal 33" xfId="294" xr:uid="{00000000-0005-0000-0000-000062120000}"/>
    <cellStyle name="Normal 33 10" xfId="4919" xr:uid="{00000000-0005-0000-0000-000063120000}"/>
    <cellStyle name="Normal 33 11" xfId="6876" xr:uid="{00000000-0005-0000-0000-0000DF1A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10" xfId="6877" xr:uid="{00000000-0005-0000-0000-0000E01A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2 8" xfId="6878" xr:uid="{00000000-0005-0000-0000-0000E11A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2 2" xfId="6880" xr:uid="{00000000-0005-0000-0000-0000E31A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5 8" xfId="6879" xr:uid="{00000000-0005-0000-0000-0000E21A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11" xfId="6881" xr:uid="{00000000-0005-0000-0000-0000E41A0000}"/>
    <cellStyle name="Normal 37 2" xfId="302" xr:uid="{00000000-0005-0000-0000-00002B130000}"/>
    <cellStyle name="Normal 37 2 10" xfId="6882" xr:uid="{00000000-0005-0000-0000-0000E51A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2 2" xfId="6884" xr:uid="{00000000-0005-0000-0000-0000E71A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8 8" xfId="6883" xr:uid="{00000000-0005-0000-0000-0000E61A0000}"/>
    <cellStyle name="Normal 39" xfId="306" xr:uid="{00000000-0005-0000-0000-0000C7130000}"/>
    <cellStyle name="Normal 39 10" xfId="6885" xr:uid="{00000000-0005-0000-0000-0000E81A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2 8" xfId="6886" xr:uid="{00000000-0005-0000-0000-0000E91A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2 5" xfId="6887" xr:uid="{00000000-0005-0000-0000-0000EA1A0000}"/>
    <cellStyle name="Normal 4 3" xfId="311" xr:uid="{00000000-0005-0000-0000-0000E6130000}"/>
    <cellStyle name="Normal 4 3 2" xfId="312" xr:uid="{00000000-0005-0000-0000-0000E7130000}"/>
    <cellStyle name="Normal 4 3 2 2" xfId="5289" xr:uid="{00000000-0005-0000-0000-0000E8130000}"/>
    <cellStyle name="Normal 4 3 3" xfId="6888" xr:uid="{00000000-0005-0000-0000-0000EB1A0000}"/>
    <cellStyle name="Normal 4 4" xfId="313" xr:uid="{00000000-0005-0000-0000-0000E9130000}"/>
    <cellStyle name="Normal 4 4 2" xfId="314" xr:uid="{00000000-0005-0000-0000-0000EA130000}"/>
    <cellStyle name="Normal 4 4 2 2" xfId="5290" xr:uid="{00000000-0005-0000-0000-0000EB130000}"/>
    <cellStyle name="Normal 4 4 3" xfId="6889" xr:uid="{00000000-0005-0000-0000-0000EC1A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11" xfId="6890" xr:uid="{00000000-0005-0000-0000-0000ED1A0000}"/>
    <cellStyle name="Normal 40 2" xfId="318" xr:uid="{00000000-0005-0000-0000-0000F6130000}"/>
    <cellStyle name="Normal 40 2 10" xfId="6891" xr:uid="{00000000-0005-0000-0000-0000EE1A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2 7" xfId="6893" xr:uid="{00000000-0005-0000-0000-0000F01A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1 9" xfId="6892" xr:uid="{00000000-0005-0000-0000-0000EF1A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2 7" xfId="6895" xr:uid="{00000000-0005-0000-0000-0000F21A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2 9" xfId="6894" xr:uid="{00000000-0005-0000-0000-0000F11A0000}"/>
    <cellStyle name="Normal 43" xfId="323" xr:uid="{00000000-0005-0000-0000-0000A5140000}"/>
    <cellStyle name="Normal 43 2" xfId="5467" xr:uid="{00000000-0005-0000-0000-0000A6140000}"/>
    <cellStyle name="Normal 43 2 2" xfId="6897" xr:uid="{00000000-0005-0000-0000-0000F41A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3 8" xfId="6896" xr:uid="{00000000-0005-0000-0000-0000F31A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2 7" xfId="6899" xr:uid="{00000000-0005-0000-0000-0000F61A0000}"/>
    <cellStyle name="Normal 44 3" xfId="5479" xr:uid="{00000000-0005-0000-0000-0000B3140000}"/>
    <cellStyle name="Normal 44 4" xfId="6898" xr:uid="{00000000-0005-0000-0000-0000F51A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2 7" xfId="6901" xr:uid="{00000000-0005-0000-0000-0000F81A0000}"/>
    <cellStyle name="Normal 45 3" xfId="5486" xr:uid="{00000000-0005-0000-0000-0000BB140000}"/>
    <cellStyle name="Normal 45 4" xfId="6900" xr:uid="{00000000-0005-0000-0000-0000F71A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2 7" xfId="6903" xr:uid="{00000000-0005-0000-0000-0000FA1A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6 9" xfId="6902" xr:uid="{00000000-0005-0000-0000-0000F91A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2 7" xfId="6905" xr:uid="{00000000-0005-0000-0000-0000FC1A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7 9" xfId="6904" xr:uid="{00000000-0005-0000-0000-0000FB1A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8 9" xfId="6906" xr:uid="{00000000-0005-0000-0000-0000FD1A0000}"/>
    <cellStyle name="Normal 49" xfId="329" xr:uid="{00000000-0005-0000-0000-0000E3140000}"/>
    <cellStyle name="Normal 49 2" xfId="5523" xr:uid="{00000000-0005-0000-0000-0000E4140000}"/>
    <cellStyle name="Normal 49 2 2" xfId="5524" xr:uid="{00000000-0005-0000-0000-0000E5140000}"/>
    <cellStyle name="Normal 49 2 2 2" xfId="6907" xr:uid="{00000000-0005-0000-0000-0000FE1A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3 2" xfId="6908" xr:uid="{00000000-0005-0000-0000-0000FF1A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0 9" xfId="6909" xr:uid="{00000000-0005-0000-0000-0000001B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1 9" xfId="6910" xr:uid="{00000000-0005-0000-0000-0000011B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2 7" xfId="6912" xr:uid="{00000000-0005-0000-0000-0000031B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2 9" xfId="6911" xr:uid="{00000000-0005-0000-0000-0000021B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2 7" xfId="6914" xr:uid="{00000000-0005-0000-0000-0000051B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3 9" xfId="6913" xr:uid="{00000000-0005-0000-0000-0000041B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2 7" xfId="6916" xr:uid="{00000000-0005-0000-0000-0000071B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4 9" xfId="6915" xr:uid="{00000000-0005-0000-0000-0000061B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5 9" xfId="6917" xr:uid="{00000000-0005-0000-0000-0000081B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2 7" xfId="6919" xr:uid="{00000000-0005-0000-0000-00000A1B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6 9" xfId="6918" xr:uid="{00000000-0005-0000-0000-0000091B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7 9" xfId="6920" xr:uid="{00000000-0005-0000-0000-00000B1B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2 7" xfId="6922" xr:uid="{00000000-0005-0000-0000-00000D1B0000}"/>
    <cellStyle name="Normal 58 3" xfId="5647" xr:uid="{00000000-0005-0000-0000-00007C150000}"/>
    <cellStyle name="Normal 58 3 2" xfId="6923" xr:uid="{00000000-0005-0000-0000-00000E1B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8 9" xfId="6921" xr:uid="{00000000-0005-0000-0000-00000C1B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59 9" xfId="6924" xr:uid="{00000000-0005-0000-0000-00000F1B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10" xfId="6925" xr:uid="{00000000-0005-0000-0000-0000101B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0 9" xfId="6926" xr:uid="{00000000-0005-0000-0000-0000111B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1 9" xfId="6927" xr:uid="{00000000-0005-0000-0000-0000121B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2 9" xfId="6928" xr:uid="{00000000-0005-0000-0000-0000131B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4 9" xfId="6929" xr:uid="{00000000-0005-0000-0000-0000141B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11" xfId="6930" xr:uid="{00000000-0005-0000-0000-0000151B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4 8" xfId="6931" xr:uid="{00000000-0005-0000-0000-0000161B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11" xfId="6932" xr:uid="{00000000-0005-0000-0000-0000171B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11" xfId="6933" xr:uid="{00000000-0005-0000-0000-0000181B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53" xfId="6935" xr:uid="{00000000-0005-0000-0000-00001A1B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3" xfId="6936" xr:uid="{00000000-0005-0000-0000-00001B1B0000}"/>
    <cellStyle name="Percent 4" xfId="6937" xr:uid="{00000000-0005-0000-0000-00001C1B0000}"/>
    <cellStyle name="Percent 5" xfId="528" xr:uid="{00000000-0005-0000-0000-00003D1A0000}"/>
    <cellStyle name="Percent 5 2" xfId="6938" xr:uid="{00000000-0005-0000-0000-00001D1B0000}"/>
    <cellStyle name="Percent 6" xfId="430" xr:uid="{00000000-0005-0000-0000-00003E1A0000}"/>
    <cellStyle name="Percent 6 2" xfId="6939" xr:uid="{00000000-0005-0000-0000-00001E1B0000}"/>
    <cellStyle name="Percent 7" xfId="431" xr:uid="{00000000-0005-0000-0000-00003F1A0000}"/>
    <cellStyle name="Percent 7 2" xfId="6940" xr:uid="{00000000-0005-0000-0000-00001F1B0000}"/>
    <cellStyle name="Percent 8" xfId="6934" xr:uid="{00000000-0005-0000-0000-0000191B0000}"/>
    <cellStyle name="הדגשה1" xfId="477" builtinId="29" customBuiltin="1"/>
    <cellStyle name="הדגשה1 2" xfId="432" xr:uid="{00000000-0005-0000-0000-0000411A0000}"/>
    <cellStyle name="הדגשה1 2 2" xfId="6941" xr:uid="{00000000-0005-0000-0000-0000201B0000}"/>
    <cellStyle name="הדגשה1 3" xfId="6942" xr:uid="{00000000-0005-0000-0000-0000211B0000}"/>
    <cellStyle name="הדגשה2" xfId="481" builtinId="33" customBuiltin="1"/>
    <cellStyle name="הדגשה2 2" xfId="433" xr:uid="{00000000-0005-0000-0000-0000431A0000}"/>
    <cellStyle name="הדגשה2 2 2" xfId="6943" xr:uid="{00000000-0005-0000-0000-0000221B0000}"/>
    <cellStyle name="הדגשה2 3" xfId="6944" xr:uid="{00000000-0005-0000-0000-0000231B0000}"/>
    <cellStyle name="הדגשה3" xfId="485" builtinId="37" customBuiltin="1"/>
    <cellStyle name="הדגשה3 2" xfId="434" xr:uid="{00000000-0005-0000-0000-0000451A0000}"/>
    <cellStyle name="הדגשה3 2 2" xfId="6945" xr:uid="{00000000-0005-0000-0000-0000241B0000}"/>
    <cellStyle name="הדגשה3 3" xfId="6946" xr:uid="{00000000-0005-0000-0000-0000251B0000}"/>
    <cellStyle name="הדגשה4" xfId="489" builtinId="41" customBuiltin="1"/>
    <cellStyle name="הדגשה4 2" xfId="435" xr:uid="{00000000-0005-0000-0000-0000471A0000}"/>
    <cellStyle name="הדגשה4 2 2" xfId="6947" xr:uid="{00000000-0005-0000-0000-0000261B0000}"/>
    <cellStyle name="הדגשה4 3" xfId="6948" xr:uid="{00000000-0005-0000-0000-0000271B0000}"/>
    <cellStyle name="הדגשה5" xfId="493" builtinId="45" customBuiltin="1"/>
    <cellStyle name="הדגשה5 2" xfId="436" xr:uid="{00000000-0005-0000-0000-0000491A0000}"/>
    <cellStyle name="הדגשה5 2 2" xfId="6949" xr:uid="{00000000-0005-0000-0000-0000281B0000}"/>
    <cellStyle name="הדגשה5 3" xfId="6950" xr:uid="{00000000-0005-0000-0000-0000291B0000}"/>
    <cellStyle name="הדגשה6" xfId="497" builtinId="49" customBuiltin="1"/>
    <cellStyle name="הדגשה6 2" xfId="437" xr:uid="{00000000-0005-0000-0000-00004B1A0000}"/>
    <cellStyle name="הדגשה6 2 2" xfId="6951" xr:uid="{00000000-0005-0000-0000-00002A1B0000}"/>
    <cellStyle name="הדגשה6 3" xfId="6952" xr:uid="{00000000-0005-0000-0000-00002B1B0000}"/>
    <cellStyle name="הערה" xfId="474" builtinId="10" customBuiltin="1"/>
    <cellStyle name="הערה 2" xfId="438" xr:uid="{00000000-0005-0000-0000-00004D1A0000}"/>
    <cellStyle name="הערה 2 2" xfId="6953" xr:uid="{00000000-0005-0000-0000-00002C1B0000}"/>
    <cellStyle name="הערה 3" xfId="6954" xr:uid="{00000000-0005-0000-0000-00002D1B0000}"/>
    <cellStyle name="הערה 4" xfId="6955" xr:uid="{00000000-0005-0000-0000-00002E1B0000}"/>
    <cellStyle name="חישוב" xfId="470" builtinId="22" customBuiltin="1"/>
    <cellStyle name="חישוב 2" xfId="439" xr:uid="{00000000-0005-0000-0000-00004F1A0000}"/>
    <cellStyle name="חישוב 2 2" xfId="6956" xr:uid="{00000000-0005-0000-0000-00002F1B0000}"/>
    <cellStyle name="חישוב 3" xfId="6957" xr:uid="{00000000-0005-0000-0000-0000301B0000}"/>
    <cellStyle name="טוב" xfId="465" builtinId="26" customBuiltin="1"/>
    <cellStyle name="טוב 2" xfId="440" xr:uid="{00000000-0005-0000-0000-0000511A0000}"/>
    <cellStyle name="טוב 2 2" xfId="6958" xr:uid="{00000000-0005-0000-0000-0000311B0000}"/>
    <cellStyle name="טוב 3" xfId="6959" xr:uid="{00000000-0005-0000-0000-0000321B0000}"/>
    <cellStyle name="טקסט אזהרה" xfId="473" builtinId="11" customBuiltin="1"/>
    <cellStyle name="טקסט אזהרה 2" xfId="441" xr:uid="{00000000-0005-0000-0000-0000531A0000}"/>
    <cellStyle name="טקסט אזהרה 2 2" xfId="6960" xr:uid="{00000000-0005-0000-0000-0000331B0000}"/>
    <cellStyle name="טקסט אזהרה 3" xfId="6961" xr:uid="{00000000-0005-0000-0000-0000341B0000}"/>
    <cellStyle name="טקסט הסברי" xfId="475" builtinId="53" customBuiltin="1"/>
    <cellStyle name="טקסט הסברי 2" xfId="442" xr:uid="{00000000-0005-0000-0000-0000551A0000}"/>
    <cellStyle name="טקסט הסברי 2 2" xfId="6962" xr:uid="{00000000-0005-0000-0000-0000351B0000}"/>
    <cellStyle name="טקסט הסברי 3" xfId="6963" xr:uid="{00000000-0005-0000-0000-0000361B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1 2 2" xfId="6964" xr:uid="{00000000-0005-0000-0000-0000371B0000}"/>
    <cellStyle name="כותרת 1 3" xfId="6965" xr:uid="{00000000-0005-0000-0000-0000381B0000}"/>
    <cellStyle name="כותרת 2" xfId="462" builtinId="17" customBuiltin="1"/>
    <cellStyle name="כותרת 2 2" xfId="445" xr:uid="{00000000-0005-0000-0000-00005B1A0000}"/>
    <cellStyle name="כותרת 2 2 2" xfId="6966" xr:uid="{00000000-0005-0000-0000-0000391B0000}"/>
    <cellStyle name="כותרת 2 3" xfId="6967" xr:uid="{00000000-0005-0000-0000-00003A1B0000}"/>
    <cellStyle name="כותרת 3" xfId="463" builtinId="18" customBuiltin="1"/>
    <cellStyle name="כותרת 3 2" xfId="446" xr:uid="{00000000-0005-0000-0000-00005D1A0000}"/>
    <cellStyle name="כותרת 3 2 2" xfId="6968" xr:uid="{00000000-0005-0000-0000-00003B1B0000}"/>
    <cellStyle name="כותרת 3 3" xfId="6969" xr:uid="{00000000-0005-0000-0000-00003C1B0000}"/>
    <cellStyle name="כותרת 4" xfId="464" builtinId="19" customBuiltin="1"/>
    <cellStyle name="כותרת 4 2" xfId="447" xr:uid="{00000000-0005-0000-0000-00005F1A0000}"/>
    <cellStyle name="כותרת 4 2 2" xfId="6970" xr:uid="{00000000-0005-0000-0000-00003D1B0000}"/>
    <cellStyle name="כותרת 4 3" xfId="6971" xr:uid="{00000000-0005-0000-0000-00003E1B0000}"/>
    <cellStyle name="כותרת 5" xfId="448" xr:uid="{00000000-0005-0000-0000-0000601A0000}"/>
    <cellStyle name="ניטראלי" xfId="467" builtinId="28" customBuiltin="1"/>
    <cellStyle name="ניטראלי 2" xfId="449" xr:uid="{00000000-0005-0000-0000-0000621A0000}"/>
    <cellStyle name="ניטראלי 2 2" xfId="6972" xr:uid="{00000000-0005-0000-0000-00003F1B0000}"/>
    <cellStyle name="ניטראלי 3" xfId="6973" xr:uid="{00000000-0005-0000-0000-0000401B0000}"/>
    <cellStyle name="סה&quot;כ" xfId="476" builtinId="25" customBuiltin="1"/>
    <cellStyle name="סה&quot;כ 2" xfId="450" xr:uid="{00000000-0005-0000-0000-0000641A0000}"/>
    <cellStyle name="סה&quot;כ 2 2" xfId="6974" xr:uid="{00000000-0005-0000-0000-0000411B0000}"/>
    <cellStyle name="סה&quot;כ 3" xfId="6975" xr:uid="{00000000-0005-0000-0000-0000421B0000}"/>
    <cellStyle name="פלט" xfId="469" builtinId="21" customBuiltin="1"/>
    <cellStyle name="פלט 2" xfId="451" xr:uid="{00000000-0005-0000-0000-0000661A0000}"/>
    <cellStyle name="פלט 2 2" xfId="6976" xr:uid="{00000000-0005-0000-0000-0000431B0000}"/>
    <cellStyle name="פלט 3" xfId="6977" xr:uid="{00000000-0005-0000-0000-0000441B0000}"/>
    <cellStyle name="קלט" xfId="468" builtinId="20" customBuiltin="1"/>
    <cellStyle name="קלט 2" xfId="452" xr:uid="{00000000-0005-0000-0000-0000681A0000}"/>
    <cellStyle name="קלט 2 2" xfId="6978" xr:uid="{00000000-0005-0000-0000-0000451B0000}"/>
    <cellStyle name="קלט 3" xfId="6979" xr:uid="{00000000-0005-0000-0000-0000461B0000}"/>
    <cellStyle name="רע" xfId="466" builtinId="27" customBuiltin="1"/>
    <cellStyle name="רע 2" xfId="453" xr:uid="{00000000-0005-0000-0000-00006A1A0000}"/>
    <cellStyle name="רע 2 2" xfId="6980" xr:uid="{00000000-0005-0000-0000-0000471B0000}"/>
    <cellStyle name="רע 3" xfId="6981" xr:uid="{00000000-0005-0000-0000-0000481B0000}"/>
    <cellStyle name="שעה: 13:36" xfId="454" xr:uid="{00000000-0005-0000-0000-00006B1A0000}"/>
    <cellStyle name="תא מסומן" xfId="472" builtinId="23" customBuiltin="1"/>
    <cellStyle name="תא מסומן 2" xfId="455" xr:uid="{00000000-0005-0000-0000-00006D1A0000}"/>
    <cellStyle name="תא מסומן 2 2" xfId="6982" xr:uid="{00000000-0005-0000-0000-0000491B0000}"/>
    <cellStyle name="תא מסומן 3" xfId="6983" xr:uid="{00000000-0005-0000-0000-00004A1B0000}"/>
    <cellStyle name="תא מקושר" xfId="471" builtinId="24" customBuiltin="1"/>
    <cellStyle name="תא מקושר 2" xfId="456" xr:uid="{00000000-0005-0000-0000-00006F1A0000}"/>
    <cellStyle name="תא מקושר 2 2" xfId="6984" xr:uid="{00000000-0005-0000-0000-00004B1B0000}"/>
    <cellStyle name="תא מקושר 3" xfId="6985" xr:uid="{00000000-0005-0000-0000-00004C1B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D282-461B-8434-5C4D207ED9B8}"/>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D282-461B-8434-5C4D207ED9B8}"/>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D282-461B-8434-5C4D207ED9B8}"/>
            </c:ext>
          </c:extLst>
        </c:ser>
        <c:dLbls>
          <c:showLegendKey val="0"/>
          <c:showVal val="0"/>
          <c:showCatName val="0"/>
          <c:showSerName val="0"/>
          <c:showPercent val="0"/>
          <c:showBubbleSize val="0"/>
        </c:dLbls>
        <c:gapWidth val="150"/>
        <c:axId val="137671808"/>
        <c:axId val="137673344"/>
      </c:barChart>
      <c:catAx>
        <c:axId val="137671808"/>
        <c:scaling>
          <c:orientation val="minMax"/>
        </c:scaling>
        <c:delete val="0"/>
        <c:axPos val="b"/>
        <c:numFmt formatCode="General" sourceLinked="0"/>
        <c:majorTickMark val="out"/>
        <c:minorTickMark val="none"/>
        <c:tickLblPos val="nextTo"/>
        <c:crossAx val="137673344"/>
        <c:crosses val="autoZero"/>
        <c:auto val="1"/>
        <c:lblAlgn val="ctr"/>
        <c:lblOffset val="100"/>
        <c:noMultiLvlLbl val="0"/>
      </c:catAx>
      <c:valAx>
        <c:axId val="137673344"/>
        <c:scaling>
          <c:orientation val="minMax"/>
        </c:scaling>
        <c:delete val="0"/>
        <c:axPos val="l"/>
        <c:majorGridlines/>
        <c:numFmt formatCode="0.000%" sourceLinked="1"/>
        <c:majorTickMark val="out"/>
        <c:minorTickMark val="none"/>
        <c:tickLblPos val="nextTo"/>
        <c:crossAx val="13767180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B71E-4341-824A-CA5526B225E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E417-4505-A840-5641368A60F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867E-4901-BEA1-6A7BF3045F27}"/>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DDE9-4775-8D82-CBC60558E48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EA50-4F93-9865-D0B1BA95C082}"/>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EA50-4F93-9865-D0B1BA95C082}"/>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EA50-4F93-9865-D0B1BA95C082}"/>
            </c:ext>
          </c:extLst>
        </c:ser>
        <c:dLbls>
          <c:showLegendKey val="0"/>
          <c:showVal val="0"/>
          <c:showCatName val="0"/>
          <c:showSerName val="0"/>
          <c:showPercent val="0"/>
          <c:showBubbleSize val="0"/>
        </c:dLbls>
        <c:gapWidth val="150"/>
        <c:axId val="137419776"/>
        <c:axId val="137421568"/>
      </c:barChart>
      <c:catAx>
        <c:axId val="137419776"/>
        <c:scaling>
          <c:orientation val="minMax"/>
        </c:scaling>
        <c:delete val="0"/>
        <c:axPos val="b"/>
        <c:numFmt formatCode="General" sourceLinked="0"/>
        <c:majorTickMark val="out"/>
        <c:minorTickMark val="none"/>
        <c:tickLblPos val="nextTo"/>
        <c:crossAx val="137421568"/>
        <c:crosses val="autoZero"/>
        <c:auto val="1"/>
        <c:lblAlgn val="ctr"/>
        <c:lblOffset val="100"/>
        <c:noMultiLvlLbl val="0"/>
      </c:catAx>
      <c:valAx>
        <c:axId val="137421568"/>
        <c:scaling>
          <c:orientation val="minMax"/>
        </c:scaling>
        <c:delete val="0"/>
        <c:axPos val="l"/>
        <c:majorGridlines/>
        <c:numFmt formatCode="0.000%" sourceLinked="1"/>
        <c:majorTickMark val="out"/>
        <c:minorTickMark val="none"/>
        <c:tickLblPos val="nextTo"/>
        <c:crossAx val="13741977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3.8" x14ac:dyDescent="0.25"/>
  <cols>
    <col min="1" max="1" width="35.69921875" customWidth="1"/>
    <col min="2" max="2" width="8.3984375" customWidth="1"/>
    <col min="3" max="3" width="11.09765625" customWidth="1"/>
    <col min="4" max="5" width="11.59765625" customWidth="1"/>
    <col min="6" max="6" width="11.59765625" style="123" customWidth="1"/>
    <col min="7" max="7" width="9.3984375" customWidth="1"/>
    <col min="8" max="9" width="11.09765625" customWidth="1"/>
    <col min="10" max="10" width="11.59765625" customWidth="1"/>
    <col min="11" max="11" width="11.59765625" style="123" customWidth="1"/>
    <col min="12" max="12" width="9" style="56"/>
    <col min="13" max="14" width="11.09765625" customWidth="1"/>
    <col min="15" max="15" width="11.59765625" customWidth="1"/>
    <col min="16" max="16" width="11.59765625" style="123" customWidth="1"/>
    <col min="18" max="19" width="11.09765625" customWidth="1"/>
    <col min="20" max="20" width="11.59765625" customWidth="1"/>
    <col min="21" max="21" width="11.59765625" style="123" customWidth="1"/>
    <col min="23" max="24" width="11.09765625" customWidth="1"/>
    <col min="25" max="25" width="11.59765625" customWidth="1"/>
    <col min="26" max="26" width="11.59765625" style="123" customWidth="1"/>
    <col min="28" max="29" width="11.09765625" customWidth="1"/>
    <col min="30" max="30" width="11.59765625" customWidth="1"/>
    <col min="31" max="31" width="11.59765625" style="123" customWidth="1"/>
    <col min="33" max="34" width="11.09765625" customWidth="1"/>
    <col min="35" max="35" width="11.59765625" customWidth="1"/>
    <col min="36" max="36" width="11.59765625" style="123" customWidth="1"/>
    <col min="39" max="40" width="11.09765625" customWidth="1"/>
    <col min="41" max="41" width="11.59765625" customWidth="1"/>
    <col min="42" max="42" width="11.59765625" style="123" customWidth="1"/>
    <col min="44" max="44" width="9" style="213"/>
    <col min="45" max="45" width="9" style="123"/>
    <col min="46" max="46" width="4.3984375" customWidth="1"/>
    <col min="47" max="47" width="9.69921875" customWidth="1"/>
    <col min="48" max="48" width="11.09765625" customWidth="1"/>
    <col min="49" max="49" width="11.59765625" customWidth="1"/>
    <col min="50" max="50" width="11.59765625" style="123" customWidth="1"/>
  </cols>
  <sheetData>
    <row r="1" spans="1:50" s="14" customFormat="1" x14ac:dyDescent="0.25">
      <c r="A1" s="12"/>
      <c r="B1" s="13"/>
      <c r="C1" s="12" t="s">
        <v>53</v>
      </c>
      <c r="G1" s="15"/>
      <c r="H1" s="13"/>
      <c r="L1" s="16"/>
      <c r="M1" s="13"/>
      <c r="R1" s="13"/>
      <c r="W1" s="13"/>
      <c r="AB1" s="13"/>
      <c r="AG1" s="13"/>
      <c r="AM1" s="13"/>
    </row>
    <row r="2" spans="1:50" s="19" customFormat="1" ht="22.8" x14ac:dyDescent="0.4">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5">
      <c r="A3" s="21"/>
      <c r="B3" s="22" t="s">
        <v>54</v>
      </c>
      <c r="C3" s="293" t="s">
        <v>55</v>
      </c>
      <c r="D3" s="293"/>
      <c r="E3" s="293"/>
      <c r="F3" s="293"/>
      <c r="G3" s="23" t="s">
        <v>54</v>
      </c>
      <c r="H3" s="293" t="s">
        <v>56</v>
      </c>
      <c r="I3" s="293"/>
      <c r="J3" s="293"/>
      <c r="K3" s="293"/>
      <c r="L3" s="23" t="s">
        <v>54</v>
      </c>
      <c r="M3" s="293" t="s">
        <v>57</v>
      </c>
      <c r="N3" s="293"/>
      <c r="O3" s="293"/>
      <c r="P3" s="293"/>
      <c r="Q3" s="23" t="s">
        <v>54</v>
      </c>
      <c r="R3" s="293" t="s">
        <v>58</v>
      </c>
      <c r="S3" s="293"/>
      <c r="T3" s="293"/>
      <c r="U3" s="293"/>
      <c r="V3" s="23" t="s">
        <v>54</v>
      </c>
      <c r="W3" s="293" t="s">
        <v>59</v>
      </c>
      <c r="X3" s="293"/>
      <c r="Y3" s="293"/>
      <c r="Z3" s="293"/>
      <c r="AA3" s="23" t="s">
        <v>54</v>
      </c>
      <c r="AB3" s="293" t="s">
        <v>60</v>
      </c>
      <c r="AC3" s="293"/>
      <c r="AD3" s="293"/>
      <c r="AE3" s="293"/>
      <c r="AF3" s="23" t="s">
        <v>54</v>
      </c>
      <c r="AG3" s="293" t="s">
        <v>61</v>
      </c>
      <c r="AH3" s="293"/>
      <c r="AI3" s="293"/>
      <c r="AJ3" s="293"/>
      <c r="AK3" s="23" t="s">
        <v>54</v>
      </c>
      <c r="AL3" s="23"/>
      <c r="AM3" s="293" t="s">
        <v>62</v>
      </c>
      <c r="AN3" s="293"/>
      <c r="AO3" s="293"/>
      <c r="AP3" s="293"/>
      <c r="AQ3" s="23" t="s">
        <v>54</v>
      </c>
      <c r="AR3" s="294" t="s">
        <v>210</v>
      </c>
      <c r="AS3" s="294"/>
      <c r="AU3" s="293" t="s">
        <v>63</v>
      </c>
      <c r="AV3" s="293"/>
      <c r="AW3" s="293"/>
      <c r="AX3" s="293"/>
    </row>
    <row r="4" spans="1:50" ht="14.4"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5" t="s">
        <v>215</v>
      </c>
      <c r="AS4" s="165" t="s">
        <v>208</v>
      </c>
      <c r="AU4" s="25" t="s">
        <v>65</v>
      </c>
      <c r="AV4" s="26" t="s">
        <v>66</v>
      </c>
      <c r="AW4" s="106" t="s">
        <v>159</v>
      </c>
      <c r="AX4" s="165" t="s">
        <v>208</v>
      </c>
    </row>
    <row r="5" spans="1:50" x14ac:dyDescent="0.25">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5">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5">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5">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5">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4.4" thickBot="1" x14ac:dyDescent="0.3">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4.4" thickBot="1" x14ac:dyDescent="0.3">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4.4"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5">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5">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5">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5">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5">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4.4" thickBot="1" x14ac:dyDescent="0.3">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4.4" thickBot="1" x14ac:dyDescent="0.3">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4.4"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5">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5">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5">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5">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5">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5">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5">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4.4" thickBot="1" x14ac:dyDescent="0.3">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4.4"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5">
      <c r="B30" s="69"/>
    </row>
    <row r="31" spans="1:56" x14ac:dyDescent="0.25">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5">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5">
      <c r="AX33"/>
    </row>
    <row r="34" spans="1:50" hidden="1" x14ac:dyDescent="0.25">
      <c r="AX34"/>
    </row>
    <row r="35" spans="1:50" hidden="1" x14ac:dyDescent="0.25">
      <c r="AX35"/>
    </row>
    <row r="36" spans="1:50" hidden="1" x14ac:dyDescent="0.25">
      <c r="AX36"/>
    </row>
    <row r="37" spans="1:50" hidden="1" x14ac:dyDescent="0.25">
      <c r="AX37"/>
    </row>
    <row r="38" spans="1:50" hidden="1" x14ac:dyDescent="0.25">
      <c r="AX38"/>
    </row>
    <row r="39" spans="1:50" hidden="1" x14ac:dyDescent="0.25">
      <c r="AX39"/>
    </row>
    <row r="40" spans="1:50" hidden="1" x14ac:dyDescent="0.25">
      <c r="AX40"/>
    </row>
    <row r="41" spans="1:50" hidden="1" x14ac:dyDescent="0.25">
      <c r="AX41"/>
    </row>
    <row r="42" spans="1:50" hidden="1" x14ac:dyDescent="0.25">
      <c r="AX42"/>
    </row>
    <row r="43" spans="1:50" hidden="1" x14ac:dyDescent="0.25">
      <c r="AX43"/>
    </row>
    <row r="44" spans="1:50" hidden="1" x14ac:dyDescent="0.25">
      <c r="AX44"/>
    </row>
    <row r="45" spans="1:50" hidden="1" x14ac:dyDescent="0.25">
      <c r="AX45"/>
    </row>
    <row r="46" spans="1:50" hidden="1" x14ac:dyDescent="0.25">
      <c r="AX46"/>
    </row>
    <row r="47" spans="1:50" x14ac:dyDescent="0.25">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5">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x14ac:dyDescent="0.25">
      <c r="A49" s="80" t="s">
        <v>217</v>
      </c>
      <c r="C49" s="7" t="s">
        <v>91</v>
      </c>
      <c r="AC49" s="81"/>
      <c r="AX49"/>
    </row>
    <row r="50" spans="1:50" x14ac:dyDescent="0.25">
      <c r="A50" s="80"/>
      <c r="C50" s="71"/>
      <c r="H50" s="71"/>
      <c r="M50" s="71"/>
      <c r="AX50"/>
    </row>
    <row r="51" spans="1:50" x14ac:dyDescent="0.25">
      <c r="A51" s="73"/>
      <c r="AX51"/>
    </row>
    <row r="52" spans="1:50" x14ac:dyDescent="0.25">
      <c r="AX52"/>
    </row>
    <row r="53" spans="1:50" x14ac:dyDescent="0.25">
      <c r="C53" s="213" t="s">
        <v>218</v>
      </c>
    </row>
    <row r="54" spans="1:50" x14ac:dyDescent="0.25">
      <c r="C54" s="213" t="s">
        <v>219</v>
      </c>
    </row>
    <row r="74" spans="7:12" x14ac:dyDescent="0.25">
      <c r="G74" s="77"/>
      <c r="L74"/>
    </row>
    <row r="77" spans="7:12" x14ac:dyDescent="0.25">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3.8" x14ac:dyDescent="0.25"/>
  <cols>
    <col min="2" max="2" width="43.59765625" customWidth="1"/>
    <col min="3" max="3" width="18.09765625" style="8" bestFit="1" customWidth="1"/>
  </cols>
  <sheetData>
    <row r="2" spans="1:5" x14ac:dyDescent="0.25">
      <c r="E2" s="7" t="s">
        <v>50</v>
      </c>
    </row>
    <row r="4" spans="1:5" x14ac:dyDescent="0.25">
      <c r="A4" s="1" t="s">
        <v>0</v>
      </c>
      <c r="B4" s="1" t="s">
        <v>1</v>
      </c>
      <c r="C4" s="8" t="s">
        <v>51</v>
      </c>
    </row>
    <row r="5" spans="1:5" x14ac:dyDescent="0.25">
      <c r="B5" s="2" t="s">
        <v>2</v>
      </c>
    </row>
    <row r="6" spans="1:5" x14ac:dyDescent="0.25">
      <c r="A6" s="3" t="s">
        <v>3</v>
      </c>
      <c r="B6" s="4" t="s">
        <v>4</v>
      </c>
      <c r="C6" s="9">
        <v>0</v>
      </c>
    </row>
    <row r="7" spans="1:5" x14ac:dyDescent="0.25">
      <c r="A7" s="3" t="s">
        <v>5</v>
      </c>
      <c r="B7" s="4" t="s">
        <v>6</v>
      </c>
      <c r="C7" s="9" t="e">
        <f>#REF!+#REF!</f>
        <v>#REF!</v>
      </c>
    </row>
    <row r="8" spans="1:5" x14ac:dyDescent="0.25">
      <c r="B8" s="5" t="s">
        <v>7</v>
      </c>
      <c r="C8" s="9"/>
    </row>
    <row r="9" spans="1:5" x14ac:dyDescent="0.25">
      <c r="A9" s="3" t="s">
        <v>8</v>
      </c>
      <c r="B9" s="4" t="s">
        <v>9</v>
      </c>
      <c r="C9" s="9">
        <v>0</v>
      </c>
    </row>
    <row r="10" spans="1:5" x14ac:dyDescent="0.25">
      <c r="A10" s="3" t="s">
        <v>10</v>
      </c>
      <c r="B10" s="4" t="s">
        <v>11</v>
      </c>
      <c r="C10" s="9" t="e">
        <f>#REF!+#REF!</f>
        <v>#REF!</v>
      </c>
    </row>
    <row r="11" spans="1:5" x14ac:dyDescent="0.25">
      <c r="B11" s="5" t="s">
        <v>12</v>
      </c>
      <c r="C11" s="9"/>
    </row>
    <row r="12" spans="1:5" ht="26.4" x14ac:dyDescent="0.25">
      <c r="A12" s="3" t="s">
        <v>13</v>
      </c>
      <c r="B12" s="4" t="s">
        <v>14</v>
      </c>
      <c r="C12" s="9">
        <v>550</v>
      </c>
    </row>
    <row r="13" spans="1:5" x14ac:dyDescent="0.25">
      <c r="A13" s="3" t="s">
        <v>15</v>
      </c>
      <c r="B13" s="6" t="s">
        <v>16</v>
      </c>
      <c r="C13" s="9">
        <v>4841</v>
      </c>
    </row>
    <row r="14" spans="1:5" x14ac:dyDescent="0.25">
      <c r="A14" s="3" t="s">
        <v>17</v>
      </c>
      <c r="B14" s="4" t="s">
        <v>18</v>
      </c>
      <c r="C14" s="9" t="e">
        <f>#REF!+#REF!</f>
        <v>#REF!</v>
      </c>
    </row>
    <row r="15" spans="1:5" x14ac:dyDescent="0.25">
      <c r="B15" s="5" t="s">
        <v>19</v>
      </c>
      <c r="C15" s="9"/>
    </row>
    <row r="16" spans="1:5" x14ac:dyDescent="0.25">
      <c r="A16" s="3" t="s">
        <v>20</v>
      </c>
      <c r="B16" s="4" t="s">
        <v>21</v>
      </c>
      <c r="C16" s="9" t="e">
        <f>#REF!+#REF!</f>
        <v>#REF!</v>
      </c>
    </row>
    <row r="17" spans="1:3" x14ac:dyDescent="0.25">
      <c r="A17" s="3" t="s">
        <v>22</v>
      </c>
      <c r="B17" s="4" t="s">
        <v>23</v>
      </c>
      <c r="C17" s="9" t="e">
        <f>#REF!+#REF!</f>
        <v>#REF!</v>
      </c>
    </row>
    <row r="18" spans="1:3" x14ac:dyDescent="0.25">
      <c r="A18" s="3" t="s">
        <v>24</v>
      </c>
      <c r="B18" s="4" t="s">
        <v>25</v>
      </c>
      <c r="C18" s="9" t="e">
        <f>#REF!+#REF!</f>
        <v>#REF!</v>
      </c>
    </row>
    <row r="19" spans="1:3" x14ac:dyDescent="0.25">
      <c r="A19" s="3" t="s">
        <v>26</v>
      </c>
      <c r="B19" s="4" t="s">
        <v>27</v>
      </c>
      <c r="C19" s="9" t="e">
        <f>#REF!+#REF!</f>
        <v>#REF!</v>
      </c>
    </row>
    <row r="20" spans="1:3" x14ac:dyDescent="0.25">
      <c r="A20" s="3" t="s">
        <v>28</v>
      </c>
      <c r="B20" s="4" t="s">
        <v>29</v>
      </c>
      <c r="C20" s="9" t="e">
        <f>#REF!+#REF!</f>
        <v>#REF!</v>
      </c>
    </row>
    <row r="21" spans="1:3" x14ac:dyDescent="0.25">
      <c r="A21" s="3" t="s">
        <v>30</v>
      </c>
      <c r="B21" s="4" t="s">
        <v>31</v>
      </c>
      <c r="C21" s="9" t="e">
        <f>#REF!+#REF!+#REF!+#REF!</f>
        <v>#REF!</v>
      </c>
    </row>
    <row r="22" spans="1:3" x14ac:dyDescent="0.25">
      <c r="A22" s="3" t="s">
        <v>32</v>
      </c>
      <c r="B22" s="4" t="s">
        <v>33</v>
      </c>
      <c r="C22" s="9" t="e">
        <f>#REF!+#REF!</f>
        <v>#REF!</v>
      </c>
    </row>
    <row r="23" spans="1:3" x14ac:dyDescent="0.25">
      <c r="A23" s="3" t="s">
        <v>34</v>
      </c>
      <c r="B23" s="4" t="s">
        <v>35</v>
      </c>
      <c r="C23" s="9" t="e">
        <f>#REF!+#REF!</f>
        <v>#REF!</v>
      </c>
    </row>
    <row r="24" spans="1:3" x14ac:dyDescent="0.25">
      <c r="B24" s="5" t="s">
        <v>36</v>
      </c>
      <c r="C24" s="9"/>
    </row>
    <row r="25" spans="1:3" x14ac:dyDescent="0.25">
      <c r="A25" s="3" t="s">
        <v>37</v>
      </c>
      <c r="B25" s="4" t="s">
        <v>38</v>
      </c>
      <c r="C25" s="9" t="e">
        <f>#REF!+#REF!</f>
        <v>#REF!</v>
      </c>
    </row>
    <row r="26" spans="1:3" x14ac:dyDescent="0.25">
      <c r="A26" s="3" t="s">
        <v>39</v>
      </c>
      <c r="B26" s="4" t="s">
        <v>40</v>
      </c>
      <c r="C26" s="9">
        <v>0</v>
      </c>
    </row>
    <row r="27" spans="1:3" x14ac:dyDescent="0.25">
      <c r="A27" s="3" t="s">
        <v>41</v>
      </c>
      <c r="B27" s="4" t="s">
        <v>42</v>
      </c>
      <c r="C27" s="11" t="e">
        <f>SUM(C6:C26)</f>
        <v>#REF!</v>
      </c>
    </row>
    <row r="28" spans="1:3" x14ac:dyDescent="0.25">
      <c r="B28" s="5" t="s">
        <v>43</v>
      </c>
    </row>
    <row r="29" spans="1:3" ht="39.6" x14ac:dyDescent="0.25">
      <c r="A29" s="3" t="s">
        <v>44</v>
      </c>
      <c r="B29" s="4" t="s">
        <v>45</v>
      </c>
      <c r="C29" s="10" t="e">
        <f>(C12+C16+C17+C18+C19+C20+C21+C22+C23+C26)/C31</f>
        <v>#REF!</v>
      </c>
    </row>
    <row r="30" spans="1:3" ht="26.4" x14ac:dyDescent="0.25">
      <c r="A30" s="3" t="s">
        <v>46</v>
      </c>
      <c r="B30" s="4" t="s">
        <v>47</v>
      </c>
      <c r="C30" s="10" t="e">
        <f>C27/C31</f>
        <v>#REF!</v>
      </c>
    </row>
    <row r="31" spans="1:3" x14ac:dyDescent="0.25">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3.8" x14ac:dyDescent="0.25"/>
  <cols>
    <col min="2" max="2" width="43.59765625" customWidth="1"/>
    <col min="3" max="3" width="18.09765625" bestFit="1" customWidth="1"/>
  </cols>
  <sheetData>
    <row r="2" spans="1:5" x14ac:dyDescent="0.25">
      <c r="E2" s="7" t="s">
        <v>50</v>
      </c>
    </row>
    <row r="4" spans="1:5" x14ac:dyDescent="0.25">
      <c r="A4" s="1" t="s">
        <v>0</v>
      </c>
      <c r="B4" s="1" t="s">
        <v>1</v>
      </c>
      <c r="C4" s="8" t="s">
        <v>51</v>
      </c>
    </row>
    <row r="5" spans="1:5" x14ac:dyDescent="0.25">
      <c r="B5" s="2" t="s">
        <v>2</v>
      </c>
      <c r="C5" s="11"/>
    </row>
    <row r="6" spans="1:5" x14ac:dyDescent="0.25">
      <c r="A6" s="3" t="s">
        <v>3</v>
      </c>
      <c r="B6" s="4" t="s">
        <v>4</v>
      </c>
      <c r="C6" s="11">
        <v>0</v>
      </c>
    </row>
    <row r="7" spans="1:5" x14ac:dyDescent="0.25">
      <c r="A7" s="3" t="s">
        <v>5</v>
      </c>
      <c r="B7" s="4" t="s">
        <v>6</v>
      </c>
      <c r="C7" s="11" t="e">
        <f>#REF!</f>
        <v>#REF!</v>
      </c>
    </row>
    <row r="8" spans="1:5" x14ac:dyDescent="0.25">
      <c r="B8" s="5" t="s">
        <v>7</v>
      </c>
      <c r="C8" s="11"/>
    </row>
    <row r="9" spans="1:5" x14ac:dyDescent="0.25">
      <c r="A9" s="3" t="s">
        <v>8</v>
      </c>
      <c r="B9" s="4" t="s">
        <v>9</v>
      </c>
      <c r="C9" s="11">
        <v>0</v>
      </c>
    </row>
    <row r="10" spans="1:5" x14ac:dyDescent="0.25">
      <c r="A10" s="3" t="s">
        <v>10</v>
      </c>
      <c r="B10" s="4" t="s">
        <v>11</v>
      </c>
      <c r="C10" s="11" t="e">
        <f>#REF!</f>
        <v>#REF!</v>
      </c>
    </row>
    <row r="11" spans="1:5" x14ac:dyDescent="0.25">
      <c r="B11" s="5" t="s">
        <v>12</v>
      </c>
      <c r="C11" s="11"/>
    </row>
    <row r="12" spans="1:5" ht="26.4" x14ac:dyDescent="0.25">
      <c r="A12" s="3" t="s">
        <v>13</v>
      </c>
      <c r="B12" s="4" t="s">
        <v>14</v>
      </c>
      <c r="C12" s="11">
        <v>27</v>
      </c>
    </row>
    <row r="13" spans="1:5" x14ac:dyDescent="0.25">
      <c r="A13" s="3" t="s">
        <v>15</v>
      </c>
      <c r="B13" s="6" t="s">
        <v>16</v>
      </c>
      <c r="C13" s="11">
        <v>0</v>
      </c>
    </row>
    <row r="14" spans="1:5" x14ac:dyDescent="0.25">
      <c r="A14" s="3" t="s">
        <v>17</v>
      </c>
      <c r="B14" s="4" t="s">
        <v>18</v>
      </c>
      <c r="C14" s="11" t="e">
        <f>#REF!</f>
        <v>#REF!</v>
      </c>
    </row>
    <row r="15" spans="1:5" x14ac:dyDescent="0.25">
      <c r="B15" s="5" t="s">
        <v>19</v>
      </c>
      <c r="C15" s="11"/>
    </row>
    <row r="16" spans="1:5" x14ac:dyDescent="0.25">
      <c r="A16" s="3" t="s">
        <v>20</v>
      </c>
      <c r="B16" s="4" t="s">
        <v>21</v>
      </c>
      <c r="C16" s="11" t="e">
        <f>#REF!</f>
        <v>#REF!</v>
      </c>
    </row>
    <row r="17" spans="1:3" x14ac:dyDescent="0.25">
      <c r="A17" s="3" t="s">
        <v>22</v>
      </c>
      <c r="B17" s="4" t="s">
        <v>23</v>
      </c>
      <c r="C17" s="11" t="e">
        <f>#REF!</f>
        <v>#REF!</v>
      </c>
    </row>
    <row r="18" spans="1:3" x14ac:dyDescent="0.25">
      <c r="A18" s="3" t="s">
        <v>24</v>
      </c>
      <c r="B18" s="4" t="s">
        <v>25</v>
      </c>
      <c r="C18" s="11" t="e">
        <f>#REF!</f>
        <v>#REF!</v>
      </c>
    </row>
    <row r="19" spans="1:3" x14ac:dyDescent="0.25">
      <c r="A19" s="3" t="s">
        <v>26</v>
      </c>
      <c r="B19" s="4" t="s">
        <v>27</v>
      </c>
      <c r="C19" s="11" t="e">
        <f>#REF!</f>
        <v>#REF!</v>
      </c>
    </row>
    <row r="20" spans="1:3" x14ac:dyDescent="0.25">
      <c r="A20" s="3" t="s">
        <v>28</v>
      </c>
      <c r="B20" s="4" t="s">
        <v>29</v>
      </c>
      <c r="C20" s="11" t="e">
        <f>#REF!</f>
        <v>#REF!</v>
      </c>
    </row>
    <row r="21" spans="1:3" x14ac:dyDescent="0.25">
      <c r="A21" s="3" t="s">
        <v>30</v>
      </c>
      <c r="B21" s="4" t="s">
        <v>31</v>
      </c>
      <c r="C21" s="11" t="e">
        <f>#REF!+#REF!</f>
        <v>#REF!</v>
      </c>
    </row>
    <row r="22" spans="1:3" x14ac:dyDescent="0.25">
      <c r="A22" s="3" t="s">
        <v>32</v>
      </c>
      <c r="B22" s="4" t="s">
        <v>33</v>
      </c>
      <c r="C22" s="11" t="e">
        <f>#REF!</f>
        <v>#REF!</v>
      </c>
    </row>
    <row r="23" spans="1:3" x14ac:dyDescent="0.25">
      <c r="A23" s="3" t="s">
        <v>34</v>
      </c>
      <c r="B23" s="4" t="s">
        <v>35</v>
      </c>
      <c r="C23" s="11" t="e">
        <f>#REF!</f>
        <v>#REF!</v>
      </c>
    </row>
    <row r="24" spans="1:3" x14ac:dyDescent="0.25">
      <c r="B24" s="5" t="s">
        <v>36</v>
      </c>
      <c r="C24" s="11"/>
    </row>
    <row r="25" spans="1:3" x14ac:dyDescent="0.25">
      <c r="A25" s="3" t="s">
        <v>37</v>
      </c>
      <c r="B25" s="4" t="s">
        <v>38</v>
      </c>
      <c r="C25" s="11">
        <v>0</v>
      </c>
    </row>
    <row r="26" spans="1:3" x14ac:dyDescent="0.25">
      <c r="A26" s="3" t="s">
        <v>39</v>
      </c>
      <c r="B26" s="4" t="s">
        <v>40</v>
      </c>
      <c r="C26" s="11">
        <v>0</v>
      </c>
    </row>
    <row r="27" spans="1:3" x14ac:dyDescent="0.25">
      <c r="A27" s="3" t="s">
        <v>41</v>
      </c>
      <c r="B27" s="4" t="s">
        <v>42</v>
      </c>
      <c r="C27" s="11" t="e">
        <f>SUM(C6:C26)</f>
        <v>#REF!</v>
      </c>
    </row>
    <row r="28" spans="1:3" x14ac:dyDescent="0.25">
      <c r="B28" s="5" t="s">
        <v>43</v>
      </c>
      <c r="C28" s="8"/>
    </row>
    <row r="29" spans="1:3" ht="39.6" x14ac:dyDescent="0.25">
      <c r="A29" s="3" t="s">
        <v>44</v>
      </c>
      <c r="B29" s="4" t="s">
        <v>45</v>
      </c>
      <c r="C29" s="10" t="e">
        <f>(C12+C16+C17+C18+C19+C20+C21+C22+C23+C26)/C31</f>
        <v>#REF!</v>
      </c>
    </row>
    <row r="30" spans="1:3" ht="26.4" x14ac:dyDescent="0.25">
      <c r="A30" s="3" t="s">
        <v>46</v>
      </c>
      <c r="B30" s="4" t="s">
        <v>47</v>
      </c>
      <c r="C30" s="10" t="e">
        <f>C27/C31</f>
        <v>#REF!</v>
      </c>
    </row>
    <row r="31" spans="1:3" x14ac:dyDescent="0.25">
      <c r="A31" s="3" t="s">
        <v>48</v>
      </c>
      <c r="B31" s="4" t="s">
        <v>49</v>
      </c>
      <c r="C31" s="11">
        <v>665416978</v>
      </c>
    </row>
    <row r="34" spans="2:2" x14ac:dyDescent="0.25">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3.8" x14ac:dyDescent="0.25"/>
  <cols>
    <col min="2" max="2" width="43.59765625" customWidth="1"/>
    <col min="3" max="3" width="18.09765625" bestFit="1" customWidth="1"/>
  </cols>
  <sheetData>
    <row r="2" spans="1:5" x14ac:dyDescent="0.25">
      <c r="E2" s="7" t="s">
        <v>50</v>
      </c>
    </row>
    <row r="4" spans="1:5" x14ac:dyDescent="0.25">
      <c r="A4" s="1" t="s">
        <v>0</v>
      </c>
      <c r="B4" s="1" t="s">
        <v>1</v>
      </c>
      <c r="C4" s="8" t="s">
        <v>51</v>
      </c>
    </row>
    <row r="5" spans="1:5" x14ac:dyDescent="0.25">
      <c r="B5" s="2" t="s">
        <v>2</v>
      </c>
      <c r="C5" s="11"/>
    </row>
    <row r="6" spans="1:5" x14ac:dyDescent="0.25">
      <c r="A6" s="3" t="s">
        <v>3</v>
      </c>
      <c r="B6" s="4" t="s">
        <v>4</v>
      </c>
      <c r="C6" s="11">
        <v>0</v>
      </c>
    </row>
    <row r="7" spans="1:5" x14ac:dyDescent="0.25">
      <c r="A7" s="3" t="s">
        <v>5</v>
      </c>
      <c r="B7" s="4" t="s">
        <v>6</v>
      </c>
      <c r="C7" s="11" t="e">
        <f>#REF!</f>
        <v>#REF!</v>
      </c>
    </row>
    <row r="8" spans="1:5" x14ac:dyDescent="0.25">
      <c r="B8" s="5" t="s">
        <v>7</v>
      </c>
      <c r="C8" s="11"/>
    </row>
    <row r="9" spans="1:5" x14ac:dyDescent="0.25">
      <c r="A9" s="3" t="s">
        <v>8</v>
      </c>
      <c r="B9" s="4" t="s">
        <v>9</v>
      </c>
      <c r="C9" s="11">
        <v>0</v>
      </c>
    </row>
    <row r="10" spans="1:5" x14ac:dyDescent="0.25">
      <c r="A10" s="3" t="s">
        <v>10</v>
      </c>
      <c r="B10" s="4" t="s">
        <v>11</v>
      </c>
      <c r="C10" s="11" t="e">
        <f>#REF!</f>
        <v>#REF!</v>
      </c>
    </row>
    <row r="11" spans="1:5" x14ac:dyDescent="0.25">
      <c r="B11" s="5" t="s">
        <v>12</v>
      </c>
      <c r="C11" s="11"/>
    </row>
    <row r="12" spans="1:5" ht="26.4" x14ac:dyDescent="0.25">
      <c r="A12" s="3" t="s">
        <v>13</v>
      </c>
      <c r="B12" s="4" t="s">
        <v>14</v>
      </c>
      <c r="C12" s="11">
        <v>42</v>
      </c>
    </row>
    <row r="13" spans="1:5" x14ac:dyDescent="0.25">
      <c r="A13" s="3" t="s">
        <v>15</v>
      </c>
      <c r="B13" s="6" t="s">
        <v>16</v>
      </c>
      <c r="C13" s="11">
        <v>0</v>
      </c>
    </row>
    <row r="14" spans="1:5" x14ac:dyDescent="0.25">
      <c r="A14" s="3" t="s">
        <v>17</v>
      </c>
      <c r="B14" s="4" t="s">
        <v>18</v>
      </c>
      <c r="C14" s="11" t="e">
        <f>#REF!</f>
        <v>#REF!</v>
      </c>
    </row>
    <row r="15" spans="1:5" x14ac:dyDescent="0.25">
      <c r="B15" s="5" t="s">
        <v>19</v>
      </c>
      <c r="C15" s="11"/>
    </row>
    <row r="16" spans="1:5" x14ac:dyDescent="0.25">
      <c r="A16" s="3" t="s">
        <v>20</v>
      </c>
      <c r="B16" s="4" t="s">
        <v>21</v>
      </c>
      <c r="C16" s="11" t="e">
        <f>#REF!</f>
        <v>#REF!</v>
      </c>
    </row>
    <row r="17" spans="1:3" x14ac:dyDescent="0.25">
      <c r="A17" s="3" t="s">
        <v>22</v>
      </c>
      <c r="B17" s="4" t="s">
        <v>23</v>
      </c>
      <c r="C17" s="11" t="e">
        <f>#REF!</f>
        <v>#REF!</v>
      </c>
    </row>
    <row r="18" spans="1:3" x14ac:dyDescent="0.25">
      <c r="A18" s="3" t="s">
        <v>24</v>
      </c>
      <c r="B18" s="4" t="s">
        <v>25</v>
      </c>
      <c r="C18" s="11" t="e">
        <f>#REF!</f>
        <v>#REF!</v>
      </c>
    </row>
    <row r="19" spans="1:3" x14ac:dyDescent="0.25">
      <c r="A19" s="3" t="s">
        <v>26</v>
      </c>
      <c r="B19" s="4" t="s">
        <v>27</v>
      </c>
      <c r="C19" s="11" t="e">
        <f>#REF!</f>
        <v>#REF!</v>
      </c>
    </row>
    <row r="20" spans="1:3" x14ac:dyDescent="0.25">
      <c r="A20" s="3" t="s">
        <v>28</v>
      </c>
      <c r="B20" s="4" t="s">
        <v>29</v>
      </c>
      <c r="C20" s="11" t="e">
        <f>#REF!</f>
        <v>#REF!</v>
      </c>
    </row>
    <row r="21" spans="1:3" x14ac:dyDescent="0.25">
      <c r="A21" s="3" t="s">
        <v>30</v>
      </c>
      <c r="B21" s="4" t="s">
        <v>31</v>
      </c>
      <c r="C21" s="11" t="e">
        <f>#REF!+#REF!</f>
        <v>#REF!</v>
      </c>
    </row>
    <row r="22" spans="1:3" x14ac:dyDescent="0.25">
      <c r="A22" s="3" t="s">
        <v>32</v>
      </c>
      <c r="B22" s="4" t="s">
        <v>33</v>
      </c>
      <c r="C22" s="11" t="e">
        <f>#REF!</f>
        <v>#REF!</v>
      </c>
    </row>
    <row r="23" spans="1:3" x14ac:dyDescent="0.25">
      <c r="A23" s="3" t="s">
        <v>34</v>
      </c>
      <c r="B23" s="4" t="s">
        <v>35</v>
      </c>
      <c r="C23" s="11" t="e">
        <f>#REF!</f>
        <v>#REF!</v>
      </c>
    </row>
    <row r="24" spans="1:3" x14ac:dyDescent="0.25">
      <c r="B24" s="5" t="s">
        <v>36</v>
      </c>
      <c r="C24" s="11"/>
    </row>
    <row r="25" spans="1:3" x14ac:dyDescent="0.25">
      <c r="A25" s="3" t="s">
        <v>37</v>
      </c>
      <c r="B25" s="4" t="s">
        <v>38</v>
      </c>
      <c r="C25" s="11" t="e">
        <f>#REF!</f>
        <v>#REF!</v>
      </c>
    </row>
    <row r="26" spans="1:3" x14ac:dyDescent="0.25">
      <c r="A26" s="3" t="s">
        <v>39</v>
      </c>
      <c r="B26" s="4" t="s">
        <v>40</v>
      </c>
      <c r="C26" s="11" t="e">
        <f>#REF!</f>
        <v>#REF!</v>
      </c>
    </row>
    <row r="27" spans="1:3" x14ac:dyDescent="0.25">
      <c r="A27" s="3" t="s">
        <v>41</v>
      </c>
      <c r="B27" s="4" t="s">
        <v>42</v>
      </c>
      <c r="C27" s="11" t="e">
        <f>SUM(C6:C26)</f>
        <v>#REF!</v>
      </c>
    </row>
    <row r="28" spans="1:3" x14ac:dyDescent="0.25">
      <c r="B28" s="5" t="s">
        <v>43</v>
      </c>
      <c r="C28" s="8"/>
    </row>
    <row r="29" spans="1:3" ht="39.6" x14ac:dyDescent="0.25">
      <c r="A29" s="3" t="s">
        <v>44</v>
      </c>
      <c r="B29" s="4" t="s">
        <v>45</v>
      </c>
      <c r="C29" s="10" t="e">
        <f>(C12+C16+C17+C18+C19+C20+C21+C22+C23+C26)/C31</f>
        <v>#REF!</v>
      </c>
    </row>
    <row r="30" spans="1:3" ht="26.4" x14ac:dyDescent="0.25">
      <c r="A30" s="3" t="s">
        <v>46</v>
      </c>
      <c r="B30" s="4" t="s">
        <v>47</v>
      </c>
      <c r="C30" s="10" t="e">
        <f>C27/C31</f>
        <v>#REF!</v>
      </c>
    </row>
    <row r="31" spans="1:3" x14ac:dyDescent="0.25">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3.8" x14ac:dyDescent="0.25"/>
  <cols>
    <col min="2" max="2" width="43.59765625" customWidth="1"/>
    <col min="3" max="3" width="18.09765625" bestFit="1" customWidth="1"/>
  </cols>
  <sheetData>
    <row r="2" spans="1:5" x14ac:dyDescent="0.25">
      <c r="E2" s="7" t="s">
        <v>50</v>
      </c>
    </row>
    <row r="4" spans="1:5" x14ac:dyDescent="0.25">
      <c r="A4" s="1" t="s">
        <v>0</v>
      </c>
      <c r="B4" s="1" t="s">
        <v>1</v>
      </c>
      <c r="C4" s="8" t="s">
        <v>51</v>
      </c>
    </row>
    <row r="5" spans="1:5" x14ac:dyDescent="0.25">
      <c r="B5" s="2" t="s">
        <v>2</v>
      </c>
      <c r="C5" s="11"/>
    </row>
    <row r="6" spans="1:5" x14ac:dyDescent="0.25">
      <c r="A6" s="3" t="s">
        <v>3</v>
      </c>
      <c r="B6" s="4" t="s">
        <v>4</v>
      </c>
      <c r="C6" s="11">
        <v>0</v>
      </c>
    </row>
    <row r="7" spans="1:5" x14ac:dyDescent="0.25">
      <c r="A7" s="3" t="s">
        <v>5</v>
      </c>
      <c r="B7" s="4" t="s">
        <v>6</v>
      </c>
      <c r="C7" s="11" t="e">
        <f>#REF!</f>
        <v>#REF!</v>
      </c>
    </row>
    <row r="8" spans="1:5" x14ac:dyDescent="0.25">
      <c r="B8" s="5" t="s">
        <v>7</v>
      </c>
      <c r="C8" s="11"/>
    </row>
    <row r="9" spans="1:5" x14ac:dyDescent="0.25">
      <c r="A9" s="3" t="s">
        <v>8</v>
      </c>
      <c r="B9" s="4" t="s">
        <v>9</v>
      </c>
      <c r="C9" s="11">
        <v>0</v>
      </c>
    </row>
    <row r="10" spans="1:5" x14ac:dyDescent="0.25">
      <c r="A10" s="3" t="s">
        <v>10</v>
      </c>
      <c r="B10" s="4" t="s">
        <v>11</v>
      </c>
      <c r="C10" s="11" t="e">
        <f>#REF!</f>
        <v>#REF!</v>
      </c>
    </row>
    <row r="11" spans="1:5" x14ac:dyDescent="0.25">
      <c r="B11" s="5" t="s">
        <v>12</v>
      </c>
      <c r="C11" s="11"/>
    </row>
    <row r="12" spans="1:5" ht="26.4" x14ac:dyDescent="0.25">
      <c r="A12" s="3" t="s">
        <v>13</v>
      </c>
      <c r="B12" s="4" t="s">
        <v>14</v>
      </c>
      <c r="C12" s="11">
        <v>0</v>
      </c>
    </row>
    <row r="13" spans="1:5" x14ac:dyDescent="0.25">
      <c r="A13" s="3" t="s">
        <v>15</v>
      </c>
      <c r="B13" s="6" t="s">
        <v>16</v>
      </c>
      <c r="C13" s="11">
        <v>0</v>
      </c>
    </row>
    <row r="14" spans="1:5" x14ac:dyDescent="0.25">
      <c r="A14" s="3" t="s">
        <v>17</v>
      </c>
      <c r="B14" s="4" t="s">
        <v>18</v>
      </c>
      <c r="C14" s="11" t="e">
        <f>#REF!</f>
        <v>#REF!</v>
      </c>
    </row>
    <row r="15" spans="1:5" x14ac:dyDescent="0.25">
      <c r="B15" s="5" t="s">
        <v>19</v>
      </c>
      <c r="C15" s="11"/>
    </row>
    <row r="16" spans="1:5" x14ac:dyDescent="0.25">
      <c r="A16" s="3" t="s">
        <v>20</v>
      </c>
      <c r="B16" s="4" t="s">
        <v>21</v>
      </c>
      <c r="C16" s="11" t="e">
        <f>#REF!</f>
        <v>#REF!</v>
      </c>
    </row>
    <row r="17" spans="1:3" x14ac:dyDescent="0.25">
      <c r="A17" s="3" t="s">
        <v>22</v>
      </c>
      <c r="B17" s="4" t="s">
        <v>23</v>
      </c>
      <c r="C17" s="11" t="e">
        <f>#REF!</f>
        <v>#REF!</v>
      </c>
    </row>
    <row r="18" spans="1:3" x14ac:dyDescent="0.25">
      <c r="A18" s="3" t="s">
        <v>24</v>
      </c>
      <c r="B18" s="4" t="s">
        <v>25</v>
      </c>
      <c r="C18" s="11" t="e">
        <f>#REF!</f>
        <v>#REF!</v>
      </c>
    </row>
    <row r="19" spans="1:3" x14ac:dyDescent="0.25">
      <c r="A19" s="3" t="s">
        <v>26</v>
      </c>
      <c r="B19" s="4" t="s">
        <v>27</v>
      </c>
      <c r="C19" s="11" t="e">
        <f>#REF!</f>
        <v>#REF!</v>
      </c>
    </row>
    <row r="20" spans="1:3" x14ac:dyDescent="0.25">
      <c r="A20" s="3" t="s">
        <v>28</v>
      </c>
      <c r="B20" s="4" t="s">
        <v>29</v>
      </c>
      <c r="C20" s="11" t="e">
        <f>#REF!</f>
        <v>#REF!</v>
      </c>
    </row>
    <row r="21" spans="1:3" x14ac:dyDescent="0.25">
      <c r="A21" s="3" t="s">
        <v>30</v>
      </c>
      <c r="B21" s="4" t="s">
        <v>31</v>
      </c>
      <c r="C21" s="11" t="e">
        <f>#REF!+#REF!</f>
        <v>#REF!</v>
      </c>
    </row>
    <row r="22" spans="1:3" x14ac:dyDescent="0.25">
      <c r="A22" s="3" t="s">
        <v>32</v>
      </c>
      <c r="B22" s="4" t="s">
        <v>33</v>
      </c>
      <c r="C22" s="11" t="e">
        <f>#REF!</f>
        <v>#REF!</v>
      </c>
    </row>
    <row r="23" spans="1:3" x14ac:dyDescent="0.25">
      <c r="A23" s="3" t="s">
        <v>34</v>
      </c>
      <c r="B23" s="4" t="s">
        <v>35</v>
      </c>
      <c r="C23" s="11" t="e">
        <f>#REF!</f>
        <v>#REF!</v>
      </c>
    </row>
    <row r="24" spans="1:3" x14ac:dyDescent="0.25">
      <c r="B24" s="5" t="s">
        <v>36</v>
      </c>
      <c r="C24" s="11"/>
    </row>
    <row r="25" spans="1:3" x14ac:dyDescent="0.25">
      <c r="A25" s="3" t="s">
        <v>37</v>
      </c>
      <c r="B25" s="4" t="s">
        <v>38</v>
      </c>
      <c r="C25" s="11" t="e">
        <f>#REF!</f>
        <v>#REF!</v>
      </c>
    </row>
    <row r="26" spans="1:3" x14ac:dyDescent="0.25">
      <c r="A26" s="3" t="s">
        <v>39</v>
      </c>
      <c r="B26" s="4" t="s">
        <v>40</v>
      </c>
      <c r="C26" s="11" t="e">
        <f>#REF!</f>
        <v>#REF!</v>
      </c>
    </row>
    <row r="27" spans="1:3" x14ac:dyDescent="0.25">
      <c r="A27" s="3" t="s">
        <v>41</v>
      </c>
      <c r="B27" s="4" t="s">
        <v>42</v>
      </c>
      <c r="C27" s="11" t="e">
        <f>SUM(C6:C26)</f>
        <v>#REF!</v>
      </c>
    </row>
    <row r="28" spans="1:3" x14ac:dyDescent="0.25">
      <c r="B28" s="5" t="s">
        <v>43</v>
      </c>
      <c r="C28" s="8"/>
    </row>
    <row r="29" spans="1:3" ht="39.6" x14ac:dyDescent="0.25">
      <c r="A29" s="3" t="s">
        <v>44</v>
      </c>
      <c r="B29" s="4" t="s">
        <v>45</v>
      </c>
      <c r="C29" s="10" t="e">
        <f>(C12+C16+C17+C18+C19+C20+C21+C22+C23+C26)/C31</f>
        <v>#REF!</v>
      </c>
    </row>
    <row r="30" spans="1:3" ht="26.4" x14ac:dyDescent="0.25">
      <c r="A30" s="3" t="s">
        <v>46</v>
      </c>
      <c r="B30" s="4" t="s">
        <v>47</v>
      </c>
      <c r="C30" s="10" t="e">
        <f>C27/C31</f>
        <v>#REF!</v>
      </c>
    </row>
    <row r="31" spans="1:3" x14ac:dyDescent="0.25">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7B5FE-CDFB-473D-B171-6FE20D8782BA}">
  <sheetPr>
    <tabColor rgb="FF00B0F0"/>
    <pageSetUpPr fitToPage="1"/>
  </sheetPr>
  <dimension ref="A1:I65"/>
  <sheetViews>
    <sheetView rightToLeft="1" tabSelected="1" zoomScaleNormal="100" zoomScaleSheetLayoutView="85" workbookViewId="0">
      <selection activeCell="B2" sqref="B2"/>
    </sheetView>
  </sheetViews>
  <sheetFormatPr defaultColWidth="9" defaultRowHeight="13.8" x14ac:dyDescent="0.25"/>
  <cols>
    <col min="1" max="1" width="9" style="236"/>
    <col min="2" max="2" width="43.59765625" style="236" customWidth="1"/>
    <col min="3" max="3" width="18.09765625" style="214" bestFit="1" customWidth="1"/>
    <col min="4" max="4" width="53.3984375" style="236" customWidth="1"/>
    <col min="5" max="7" width="14.8984375" style="236" bestFit="1" customWidth="1"/>
    <col min="8" max="12" width="9" style="236"/>
    <col min="13" max="13" width="12" style="236" bestFit="1" customWidth="1"/>
    <col min="14" max="16384" width="9" style="236"/>
  </cols>
  <sheetData>
    <row r="1" spans="1:9" x14ac:dyDescent="0.25">
      <c r="B1" s="83" t="s">
        <v>89</v>
      </c>
      <c r="D1" s="56"/>
      <c r="E1" s="56"/>
      <c r="F1" s="56"/>
      <c r="G1" s="56"/>
      <c r="H1" s="56"/>
      <c r="I1" s="56"/>
    </row>
    <row r="2" spans="1:9" x14ac:dyDescent="0.25">
      <c r="B2" s="284" t="s">
        <v>290</v>
      </c>
      <c r="D2" s="273"/>
      <c r="E2" s="56"/>
      <c r="F2" s="56"/>
      <c r="G2" s="56"/>
      <c r="H2" s="56"/>
      <c r="I2" s="56"/>
    </row>
    <row r="3" spans="1:9" x14ac:dyDescent="0.25">
      <c r="D3" s="56"/>
      <c r="E3" s="56"/>
      <c r="F3" s="56"/>
      <c r="G3" s="56"/>
      <c r="H3" s="56"/>
      <c r="I3" s="56"/>
    </row>
    <row r="4" spans="1:9" x14ac:dyDescent="0.25">
      <c r="A4" s="1" t="s">
        <v>237</v>
      </c>
      <c r="B4" s="1" t="s">
        <v>1</v>
      </c>
      <c r="C4" s="1" t="s">
        <v>95</v>
      </c>
      <c r="D4" s="56"/>
      <c r="E4" s="56"/>
      <c r="F4" s="56"/>
      <c r="G4" s="56"/>
      <c r="H4" s="56"/>
      <c r="I4" s="56"/>
    </row>
    <row r="5" spans="1:9" x14ac:dyDescent="0.25">
      <c r="B5" s="2"/>
      <c r="D5" s="56"/>
      <c r="E5" s="56"/>
      <c r="F5" s="56"/>
      <c r="G5" s="56"/>
      <c r="H5" s="56"/>
      <c r="I5" s="56"/>
    </row>
    <row r="6" spans="1:9" x14ac:dyDescent="0.25">
      <c r="B6" s="240" t="s">
        <v>238</v>
      </c>
      <c r="C6" s="255">
        <v>26082.412689333876</v>
      </c>
      <c r="D6" s="56"/>
      <c r="E6" s="56"/>
      <c r="F6" s="56"/>
      <c r="G6" s="56"/>
      <c r="H6" s="56"/>
      <c r="I6" s="56"/>
    </row>
    <row r="7" spans="1:9" x14ac:dyDescent="0.25">
      <c r="A7" s="3" t="s">
        <v>3</v>
      </c>
      <c r="B7" s="239" t="s">
        <v>4</v>
      </c>
      <c r="C7" s="238">
        <v>0</v>
      </c>
      <c r="D7" s="56"/>
      <c r="E7" s="56"/>
      <c r="F7" s="56"/>
      <c r="G7" s="56"/>
      <c r="H7" s="56"/>
      <c r="I7" s="56"/>
    </row>
    <row r="8" spans="1:9" x14ac:dyDescent="0.25">
      <c r="A8" s="3" t="s">
        <v>5</v>
      </c>
      <c r="B8" s="239" t="s">
        <v>6</v>
      </c>
      <c r="C8" s="255">
        <v>26082.412689333876</v>
      </c>
      <c r="D8" s="56"/>
      <c r="E8" s="56"/>
      <c r="F8" s="56"/>
      <c r="G8" s="56"/>
      <c r="H8" s="56"/>
      <c r="I8" s="56"/>
    </row>
    <row r="9" spans="1:9" x14ac:dyDescent="0.25">
      <c r="B9" s="5"/>
      <c r="C9" s="238"/>
      <c r="D9" s="56"/>
      <c r="E9" s="56"/>
      <c r="F9" s="56"/>
      <c r="G9" s="56"/>
      <c r="H9" s="56"/>
      <c r="I9" s="56"/>
    </row>
    <row r="10" spans="1:9" ht="39.6" x14ac:dyDescent="0.25">
      <c r="B10" s="240" t="s">
        <v>239</v>
      </c>
      <c r="C10" s="283">
        <v>586.69034666666653</v>
      </c>
      <c r="D10" s="56"/>
      <c r="E10" s="56"/>
      <c r="F10" s="56"/>
      <c r="G10" s="56"/>
      <c r="H10" s="56"/>
      <c r="I10" s="56"/>
    </row>
    <row r="11" spans="1:9" x14ac:dyDescent="0.25">
      <c r="A11" s="3" t="s">
        <v>8</v>
      </c>
      <c r="B11" s="239" t="s">
        <v>9</v>
      </c>
      <c r="C11" s="238">
        <v>0</v>
      </c>
      <c r="D11" s="56"/>
      <c r="E11" s="56"/>
      <c r="F11" s="56"/>
      <c r="G11" s="56"/>
      <c r="H11" s="56"/>
      <c r="I11" s="56"/>
    </row>
    <row r="12" spans="1:9" x14ac:dyDescent="0.25">
      <c r="A12" s="3" t="s">
        <v>10</v>
      </c>
      <c r="B12" s="239" t="s">
        <v>11</v>
      </c>
      <c r="C12" s="283">
        <v>586.69034666666653</v>
      </c>
      <c r="D12" s="56"/>
      <c r="E12" s="56"/>
      <c r="F12" s="56"/>
      <c r="G12" s="56"/>
      <c r="H12" s="56"/>
      <c r="I12" s="56"/>
    </row>
    <row r="13" spans="1:9" x14ac:dyDescent="0.25">
      <c r="B13" s="5"/>
      <c r="C13" s="238"/>
      <c r="D13" s="56"/>
      <c r="E13" s="56"/>
      <c r="F13" s="56"/>
      <c r="G13" s="56"/>
      <c r="H13" s="56"/>
      <c r="I13" s="56"/>
    </row>
    <row r="14" spans="1:9" x14ac:dyDescent="0.25">
      <c r="B14" s="240" t="s">
        <v>240</v>
      </c>
      <c r="C14" s="237">
        <v>0</v>
      </c>
      <c r="D14" s="56"/>
      <c r="E14" s="56"/>
      <c r="F14" s="56"/>
      <c r="G14" s="56"/>
      <c r="H14" s="56"/>
      <c r="I14" s="56"/>
    </row>
    <row r="15" spans="1:9" ht="26.4" x14ac:dyDescent="0.25">
      <c r="A15" s="3" t="s">
        <v>235</v>
      </c>
      <c r="B15" s="239" t="s">
        <v>288</v>
      </c>
      <c r="C15" s="238">
        <v>0</v>
      </c>
      <c r="D15" s="56"/>
      <c r="E15" s="56"/>
      <c r="F15" s="56"/>
      <c r="G15" s="56"/>
      <c r="H15" s="274"/>
      <c r="I15" s="56"/>
    </row>
    <row r="16" spans="1:9" x14ac:dyDescent="0.25">
      <c r="A16" s="3" t="s">
        <v>17</v>
      </c>
      <c r="B16" s="239" t="s">
        <v>289</v>
      </c>
      <c r="C16" s="238">
        <v>0</v>
      </c>
      <c r="D16" s="56"/>
      <c r="E16" s="56"/>
      <c r="F16" s="56"/>
      <c r="G16" s="56"/>
      <c r="H16" s="242"/>
      <c r="I16" s="56"/>
    </row>
    <row r="17" spans="1:9" x14ac:dyDescent="0.25">
      <c r="B17" s="5"/>
      <c r="C17" s="236"/>
      <c r="D17" s="56"/>
      <c r="E17" s="56"/>
      <c r="F17" s="56"/>
      <c r="G17" s="56"/>
      <c r="H17" s="238"/>
      <c r="I17" s="56"/>
    </row>
    <row r="18" spans="1:9" ht="26.4" x14ac:dyDescent="0.25">
      <c r="A18" s="236" t="s">
        <v>236</v>
      </c>
      <c r="B18" s="240" t="s">
        <v>241</v>
      </c>
      <c r="C18" s="255">
        <v>16732.946666666663</v>
      </c>
      <c r="D18" s="56"/>
      <c r="E18" s="56"/>
      <c r="F18" s="56"/>
      <c r="G18" s="56"/>
      <c r="H18" s="238"/>
      <c r="I18" s="56"/>
    </row>
    <row r="19" spans="1:9" x14ac:dyDescent="0.25">
      <c r="B19" s="5"/>
      <c r="C19" s="236"/>
      <c r="D19" s="56"/>
      <c r="E19" s="56"/>
      <c r="F19" s="56"/>
      <c r="G19" s="56"/>
      <c r="H19" s="238"/>
      <c r="I19" s="56"/>
    </row>
    <row r="20" spans="1:9" x14ac:dyDescent="0.25">
      <c r="A20" s="249" t="s">
        <v>37</v>
      </c>
      <c r="B20" s="240" t="s">
        <v>242</v>
      </c>
      <c r="C20" s="237">
        <v>0</v>
      </c>
      <c r="D20" s="56"/>
      <c r="E20" s="56"/>
      <c r="F20" s="56"/>
      <c r="G20" s="56"/>
      <c r="H20" s="238"/>
      <c r="I20" s="56"/>
    </row>
    <row r="21" spans="1:9" s="56" customFormat="1" x14ac:dyDescent="0.25">
      <c r="A21" s="248"/>
      <c r="B21" s="5"/>
      <c r="C21" s="238"/>
      <c r="H21" s="238"/>
    </row>
    <row r="22" spans="1:9" s="56" customFormat="1" x14ac:dyDescent="0.25">
      <c r="A22" s="248" t="s">
        <v>39</v>
      </c>
      <c r="B22" s="240" t="s">
        <v>243</v>
      </c>
      <c r="C22" s="237">
        <v>0</v>
      </c>
      <c r="H22" s="238"/>
    </row>
    <row r="23" spans="1:9" s="56" customFormat="1" x14ac:dyDescent="0.25">
      <c r="B23" s="241"/>
      <c r="C23" s="238"/>
      <c r="H23" s="238"/>
    </row>
    <row r="24" spans="1:9" s="56" customFormat="1" ht="26.4" x14ac:dyDescent="0.25">
      <c r="A24" s="56" t="s">
        <v>245</v>
      </c>
      <c r="B24" s="240" t="s">
        <v>244</v>
      </c>
      <c r="C24" s="255">
        <v>43402.049702667209</v>
      </c>
      <c r="H24" s="238"/>
    </row>
    <row r="25" spans="1:9" s="56" customFormat="1" x14ac:dyDescent="0.25">
      <c r="B25" s="241"/>
      <c r="C25" s="255"/>
      <c r="H25" s="238"/>
    </row>
    <row r="26" spans="1:9" s="56" customFormat="1" ht="26.4" x14ac:dyDescent="0.25">
      <c r="A26" s="56" t="s">
        <v>246</v>
      </c>
      <c r="B26" s="240" t="s">
        <v>247</v>
      </c>
      <c r="C26" s="255">
        <v>38490148</v>
      </c>
      <c r="H26" s="238"/>
    </row>
    <row r="27" spans="1:9" s="56" customFormat="1" ht="26.4" x14ac:dyDescent="0.25">
      <c r="A27" s="248" t="s">
        <v>248</v>
      </c>
      <c r="B27" s="4" t="s">
        <v>249</v>
      </c>
      <c r="C27" s="255">
        <v>39867000</v>
      </c>
      <c r="E27" s="238"/>
      <c r="H27" s="238"/>
    </row>
    <row r="28" spans="1:9" s="56" customFormat="1" ht="26.4" x14ac:dyDescent="0.25">
      <c r="A28" s="248" t="s">
        <v>48</v>
      </c>
      <c r="B28" s="4" t="s">
        <v>250</v>
      </c>
      <c r="C28" s="255">
        <v>37113296</v>
      </c>
      <c r="E28" s="238"/>
      <c r="F28" s="242"/>
      <c r="G28" s="242"/>
      <c r="H28" s="238"/>
    </row>
    <row r="29" spans="1:9" s="56" customFormat="1" x14ac:dyDescent="0.25">
      <c r="B29" s="4"/>
      <c r="C29" s="238"/>
      <c r="H29" s="238"/>
    </row>
    <row r="30" spans="1:9" s="56" customFormat="1" ht="26.4" x14ac:dyDescent="0.25">
      <c r="A30" s="56" t="s">
        <v>251</v>
      </c>
      <c r="B30" s="240" t="s">
        <v>252</v>
      </c>
      <c r="C30" s="254">
        <v>1.1276145184650162E-3</v>
      </c>
      <c r="H30" s="238"/>
    </row>
    <row r="31" spans="1:9" s="56" customFormat="1" x14ac:dyDescent="0.25">
      <c r="B31" s="241"/>
      <c r="C31" s="238"/>
      <c r="H31" s="238"/>
    </row>
    <row r="32" spans="1:9" s="56" customFormat="1" x14ac:dyDescent="0.25">
      <c r="B32" s="241" t="s">
        <v>253</v>
      </c>
      <c r="C32" s="238"/>
      <c r="H32" s="238"/>
    </row>
    <row r="33" spans="1:9" s="56" customFormat="1" ht="26.4" x14ac:dyDescent="0.25">
      <c r="A33" s="56" t="s">
        <v>254</v>
      </c>
      <c r="B33" s="240" t="s">
        <v>255</v>
      </c>
      <c r="C33" s="237">
        <v>0</v>
      </c>
      <c r="H33" s="238"/>
    </row>
    <row r="34" spans="1:9" s="56" customFormat="1" x14ac:dyDescent="0.25">
      <c r="B34" s="241"/>
      <c r="C34" s="238"/>
      <c r="H34" s="238"/>
    </row>
    <row r="35" spans="1:9" ht="26.4" x14ac:dyDescent="0.25">
      <c r="B35" s="240" t="s">
        <v>256</v>
      </c>
      <c r="C35" s="255">
        <v>18836.413333333334</v>
      </c>
      <c r="D35" s="56"/>
      <c r="E35" s="56"/>
      <c r="F35" s="56"/>
      <c r="G35" s="56"/>
      <c r="H35" s="242"/>
      <c r="I35" s="56"/>
    </row>
    <row r="36" spans="1:9" x14ac:dyDescent="0.25">
      <c r="A36" s="3" t="s">
        <v>20</v>
      </c>
      <c r="B36" s="4" t="s">
        <v>21</v>
      </c>
      <c r="C36" s="238">
        <v>0</v>
      </c>
      <c r="D36" s="56"/>
      <c r="E36" s="56"/>
      <c r="F36" s="56"/>
      <c r="G36" s="56"/>
      <c r="H36" s="56"/>
      <c r="I36" s="56"/>
    </row>
    <row r="37" spans="1:9" x14ac:dyDescent="0.25">
      <c r="A37" s="3" t="s">
        <v>22</v>
      </c>
      <c r="B37" s="4" t="s">
        <v>23</v>
      </c>
      <c r="C37" s="238">
        <v>0</v>
      </c>
      <c r="D37" s="217"/>
      <c r="E37" s="275"/>
      <c r="F37" s="56"/>
      <c r="G37" s="56"/>
      <c r="H37" s="56"/>
      <c r="I37" s="56"/>
    </row>
    <row r="38" spans="1:9" x14ac:dyDescent="0.25">
      <c r="A38" s="3" t="s">
        <v>24</v>
      </c>
      <c r="B38" s="4" t="s">
        <v>25</v>
      </c>
      <c r="C38" s="238">
        <v>0</v>
      </c>
      <c r="D38" s="56"/>
      <c r="E38" s="56"/>
      <c r="F38" s="56"/>
      <c r="G38" s="56"/>
      <c r="H38" s="56"/>
      <c r="I38" s="56"/>
    </row>
    <row r="39" spans="1:9" x14ac:dyDescent="0.25">
      <c r="A39" s="3" t="s">
        <v>26</v>
      </c>
      <c r="B39" s="4" t="s">
        <v>27</v>
      </c>
      <c r="C39" s="238">
        <v>0</v>
      </c>
      <c r="D39" s="56"/>
      <c r="E39" s="56"/>
      <c r="F39" s="56"/>
      <c r="G39" s="56"/>
      <c r="H39" s="56"/>
      <c r="I39" s="56"/>
    </row>
    <row r="40" spans="1:9" x14ac:dyDescent="0.25">
      <c r="A40" s="3" t="s">
        <v>28</v>
      </c>
      <c r="B40" s="4" t="s">
        <v>29</v>
      </c>
      <c r="C40" s="238">
        <v>0</v>
      </c>
      <c r="D40" s="56"/>
      <c r="E40" s="56"/>
      <c r="F40" s="56"/>
      <c r="G40" s="56"/>
      <c r="H40" s="56"/>
      <c r="I40" s="56"/>
    </row>
    <row r="41" spans="1:9" x14ac:dyDescent="0.25">
      <c r="A41" s="3" t="s">
        <v>30</v>
      </c>
      <c r="B41" s="4" t="s">
        <v>31</v>
      </c>
      <c r="C41" s="255">
        <v>18286.893333333333</v>
      </c>
      <c r="D41" s="56"/>
      <c r="E41" s="56"/>
      <c r="F41" s="56"/>
      <c r="G41" s="56"/>
      <c r="H41" s="56"/>
      <c r="I41" s="56"/>
    </row>
    <row r="42" spans="1:9" x14ac:dyDescent="0.25">
      <c r="A42" s="3" t="s">
        <v>32</v>
      </c>
      <c r="B42" s="4" t="s">
        <v>33</v>
      </c>
      <c r="C42" s="238">
        <v>0</v>
      </c>
      <c r="D42" s="56"/>
      <c r="E42" s="56"/>
      <c r="F42" s="56"/>
      <c r="G42" s="56"/>
      <c r="H42" s="56"/>
      <c r="I42" s="56"/>
    </row>
    <row r="43" spans="1:9" x14ac:dyDescent="0.25">
      <c r="A43" s="3" t="s">
        <v>34</v>
      </c>
      <c r="B43" s="4" t="s">
        <v>35</v>
      </c>
      <c r="C43" s="255">
        <v>549.52</v>
      </c>
      <c r="D43" s="217"/>
      <c r="E43" s="56"/>
      <c r="F43" s="56"/>
      <c r="G43" s="56"/>
      <c r="H43" s="56"/>
      <c r="I43" s="56"/>
    </row>
    <row r="44" spans="1:9" x14ac:dyDescent="0.25">
      <c r="A44" s="3" t="s">
        <v>257</v>
      </c>
      <c r="B44" s="4" t="s">
        <v>258</v>
      </c>
      <c r="C44" s="238"/>
      <c r="D44" s="217"/>
      <c r="E44" s="56"/>
      <c r="F44" s="56"/>
      <c r="G44" s="56"/>
      <c r="H44" s="56"/>
      <c r="I44" s="56"/>
    </row>
    <row r="45" spans="1:9" x14ac:dyDescent="0.25">
      <c r="A45" s="3"/>
      <c r="B45" s="4"/>
      <c r="C45" s="238"/>
      <c r="D45" s="217"/>
      <c r="E45" s="56"/>
      <c r="F45" s="56"/>
      <c r="G45" s="56"/>
      <c r="H45" s="56"/>
      <c r="I45" s="56"/>
    </row>
    <row r="46" spans="1:9" ht="26.4" x14ac:dyDescent="0.25">
      <c r="A46" s="3" t="s">
        <v>259</v>
      </c>
      <c r="B46" s="240" t="s">
        <v>260</v>
      </c>
      <c r="C46" s="254">
        <v>5.0753814302381911E-4</v>
      </c>
      <c r="D46" s="217"/>
      <c r="E46" s="56"/>
      <c r="F46" s="56"/>
      <c r="G46" s="56"/>
      <c r="H46" s="56"/>
      <c r="I46" s="56"/>
    </row>
    <row r="47" spans="1:9" x14ac:dyDescent="0.25">
      <c r="A47" s="3"/>
      <c r="B47" s="4"/>
      <c r="C47" s="238"/>
      <c r="D47" s="217"/>
      <c r="E47" s="56"/>
      <c r="F47" s="56"/>
      <c r="G47" s="56"/>
      <c r="H47" s="56"/>
      <c r="I47" s="56"/>
    </row>
    <row r="48" spans="1:9" ht="26.4" x14ac:dyDescent="0.25">
      <c r="A48" s="3" t="s">
        <v>261</v>
      </c>
      <c r="B48" s="240" t="s">
        <v>262</v>
      </c>
      <c r="C48" s="245">
        <v>2.5000000000000001E-3</v>
      </c>
      <c r="D48" s="217"/>
      <c r="E48" s="56"/>
      <c r="F48" s="56"/>
      <c r="G48" s="56"/>
      <c r="H48" s="56"/>
      <c r="I48" s="56"/>
    </row>
    <row r="49" spans="1:9" x14ac:dyDescent="0.25">
      <c r="A49" s="3"/>
      <c r="B49" s="241"/>
      <c r="C49" s="244"/>
      <c r="D49" s="217"/>
      <c r="E49" s="56"/>
      <c r="F49" s="56"/>
      <c r="G49" s="56"/>
      <c r="H49" s="56"/>
      <c r="I49" s="56"/>
    </row>
    <row r="50" spans="1:9" ht="26.4" x14ac:dyDescent="0.25">
      <c r="A50" s="3" t="s">
        <v>263</v>
      </c>
      <c r="B50" s="240" t="s">
        <v>264</v>
      </c>
      <c r="C50" s="254">
        <v>1.992461856976181E-3</v>
      </c>
      <c r="D50" s="217"/>
      <c r="E50" s="56"/>
      <c r="F50" s="56"/>
      <c r="G50" s="56"/>
      <c r="H50" s="56"/>
      <c r="I50" s="56"/>
    </row>
    <row r="51" spans="1:9" x14ac:dyDescent="0.25">
      <c r="A51" s="3"/>
      <c r="B51" s="241"/>
      <c r="C51" s="244"/>
      <c r="D51" s="217"/>
      <c r="E51" s="56"/>
      <c r="F51" s="56"/>
      <c r="G51" s="56"/>
      <c r="H51" s="56"/>
      <c r="I51" s="56"/>
    </row>
    <row r="52" spans="1:9" x14ac:dyDescent="0.25">
      <c r="B52" s="240" t="s">
        <v>267</v>
      </c>
      <c r="C52" s="243"/>
      <c r="D52" s="217"/>
      <c r="E52" s="56"/>
      <c r="F52" s="56"/>
      <c r="G52" s="56"/>
      <c r="H52" s="56"/>
      <c r="I52" s="56"/>
    </row>
    <row r="53" spans="1:9" x14ac:dyDescent="0.25">
      <c r="A53" s="3" t="s">
        <v>265</v>
      </c>
      <c r="B53" s="241" t="s">
        <v>266</v>
      </c>
      <c r="C53" s="244"/>
      <c r="D53" s="217"/>
      <c r="E53" s="56"/>
      <c r="F53" s="56"/>
      <c r="G53" s="56"/>
      <c r="H53" s="56"/>
      <c r="I53" s="56"/>
    </row>
    <row r="54" spans="1:9" ht="26.4" x14ac:dyDescent="0.25">
      <c r="A54" s="3" t="s">
        <v>269</v>
      </c>
      <c r="B54" s="241" t="s">
        <v>268</v>
      </c>
      <c r="C54" s="253">
        <v>5.0753814302381911E-4</v>
      </c>
      <c r="D54" s="217"/>
      <c r="E54" s="56"/>
      <c r="F54" s="56"/>
      <c r="G54" s="56"/>
      <c r="H54" s="56"/>
      <c r="I54" s="56"/>
    </row>
    <row r="55" spans="1:9" x14ac:dyDescent="0.25">
      <c r="A55" s="3"/>
      <c r="B55" s="241"/>
      <c r="C55" s="244"/>
      <c r="D55" s="217"/>
      <c r="E55" s="56"/>
      <c r="F55" s="56"/>
      <c r="G55" s="56"/>
      <c r="H55" s="56"/>
      <c r="I55" s="56"/>
    </row>
    <row r="56" spans="1:9" ht="26.4" x14ac:dyDescent="0.25">
      <c r="B56" s="240" t="s">
        <v>270</v>
      </c>
      <c r="C56" s="255">
        <v>62238.463036000539</v>
      </c>
      <c r="D56" s="56"/>
      <c r="E56" s="56"/>
      <c r="F56" s="56"/>
      <c r="G56" s="56"/>
      <c r="H56" s="56"/>
      <c r="I56" s="56"/>
    </row>
    <row r="57" spans="1:9" ht="26.4" x14ac:dyDescent="0.25">
      <c r="A57" s="53" t="s">
        <v>41</v>
      </c>
      <c r="B57" s="4" t="s">
        <v>271</v>
      </c>
      <c r="C57" s="255">
        <v>62238.463036000539</v>
      </c>
      <c r="D57" s="56"/>
      <c r="E57" s="56"/>
      <c r="F57" s="56"/>
      <c r="G57" s="56"/>
      <c r="H57" s="56"/>
      <c r="I57" s="56"/>
    </row>
    <row r="58" spans="1:9" ht="26.4" x14ac:dyDescent="0.25">
      <c r="A58" s="53" t="s">
        <v>272</v>
      </c>
      <c r="B58" s="4" t="s">
        <v>273</v>
      </c>
      <c r="C58" s="253">
        <v>1.6169972387739466E-3</v>
      </c>
      <c r="D58" s="56"/>
      <c r="E58" s="56"/>
      <c r="F58" s="56"/>
      <c r="G58" s="56"/>
      <c r="H58" s="56"/>
      <c r="I58" s="56"/>
    </row>
    <row r="59" spans="1:9" x14ac:dyDescent="0.25">
      <c r="D59" s="56"/>
      <c r="E59" s="56"/>
      <c r="F59" s="56"/>
      <c r="G59" s="56"/>
      <c r="H59" s="56"/>
      <c r="I59" s="56"/>
    </row>
    <row r="60" spans="1:9" ht="26.4" x14ac:dyDescent="0.25">
      <c r="B60" s="240" t="s">
        <v>279</v>
      </c>
      <c r="C60" s="254">
        <v>1.6169972387739466E-3</v>
      </c>
      <c r="D60" s="56"/>
      <c r="E60" s="56"/>
      <c r="F60" s="56"/>
      <c r="G60" s="56"/>
      <c r="H60" s="56"/>
      <c r="I60" s="56"/>
    </row>
    <row r="61" spans="1:9" x14ac:dyDescent="0.25">
      <c r="D61" s="56"/>
      <c r="E61" s="56"/>
      <c r="F61" s="56"/>
      <c r="G61" s="56"/>
      <c r="H61" s="56"/>
      <c r="I61" s="56"/>
    </row>
    <row r="62" spans="1:9" ht="26.4" x14ac:dyDescent="0.25">
      <c r="B62" s="240" t="s">
        <v>277</v>
      </c>
      <c r="C62" s="243"/>
      <c r="D62" s="56"/>
      <c r="E62" s="56"/>
      <c r="F62" s="56"/>
      <c r="G62" s="56"/>
      <c r="H62" s="56"/>
      <c r="I62" s="56"/>
    </row>
    <row r="63" spans="1:9" ht="39.6" x14ac:dyDescent="0.25">
      <c r="A63" s="236" t="s">
        <v>274</v>
      </c>
      <c r="B63" s="4" t="s">
        <v>276</v>
      </c>
      <c r="C63" s="246">
        <v>2.5000000000000001E-3</v>
      </c>
      <c r="D63" s="252"/>
      <c r="E63" s="56"/>
      <c r="F63" s="56"/>
      <c r="G63" s="56"/>
      <c r="H63" s="56"/>
      <c r="I63" s="56"/>
    </row>
    <row r="64" spans="1:9" x14ac:dyDescent="0.25">
      <c r="B64" s="4"/>
      <c r="D64" s="98"/>
    </row>
    <row r="65" spans="1:3" x14ac:dyDescent="0.25">
      <c r="A65" s="236" t="s">
        <v>275</v>
      </c>
      <c r="B65" s="240" t="s">
        <v>278</v>
      </c>
      <c r="C65" s="247">
        <v>3.6276145184650161E-3</v>
      </c>
    </row>
  </sheetData>
  <pageMargins left="0.70866141732283472" right="0.70866141732283472" top="0.74803149606299213" bottom="0.74803149606299213" header="0.31496062992125984" footer="0.31496062992125984"/>
  <pageSetup paperSize="9" scale="3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3.8" x14ac:dyDescent="0.25"/>
  <cols>
    <col min="2" max="2" width="43.59765625" customWidth="1"/>
    <col min="3" max="3" width="18.09765625" bestFit="1" customWidth="1"/>
  </cols>
  <sheetData>
    <row r="2" spans="1:5" x14ac:dyDescent="0.25">
      <c r="E2" s="7" t="s">
        <v>50</v>
      </c>
    </row>
    <row r="4" spans="1:5" x14ac:dyDescent="0.25">
      <c r="A4" s="1" t="s">
        <v>0</v>
      </c>
      <c r="B4" s="1" t="s">
        <v>1</v>
      </c>
      <c r="C4" s="8" t="s">
        <v>51</v>
      </c>
    </row>
    <row r="5" spans="1:5" x14ac:dyDescent="0.25">
      <c r="B5" s="2" t="s">
        <v>2</v>
      </c>
      <c r="C5" s="11"/>
    </row>
    <row r="6" spans="1:5" x14ac:dyDescent="0.25">
      <c r="A6" s="3" t="s">
        <v>3</v>
      </c>
      <c r="B6" s="4" t="s">
        <v>4</v>
      </c>
      <c r="C6" s="11">
        <v>0</v>
      </c>
    </row>
    <row r="7" spans="1:5" x14ac:dyDescent="0.25">
      <c r="A7" s="3" t="s">
        <v>5</v>
      </c>
      <c r="B7" s="4" t="s">
        <v>6</v>
      </c>
      <c r="C7" s="11" t="e">
        <f>#REF!</f>
        <v>#REF!</v>
      </c>
    </row>
    <row r="8" spans="1:5" x14ac:dyDescent="0.25">
      <c r="B8" s="5" t="s">
        <v>7</v>
      </c>
      <c r="C8" s="11"/>
    </row>
    <row r="9" spans="1:5" x14ac:dyDescent="0.25">
      <c r="A9" s="3" t="s">
        <v>8</v>
      </c>
      <c r="B9" s="4" t="s">
        <v>9</v>
      </c>
      <c r="C9" s="11">
        <v>0</v>
      </c>
    </row>
    <row r="10" spans="1:5" x14ac:dyDescent="0.25">
      <c r="A10" s="3" t="s">
        <v>10</v>
      </c>
      <c r="B10" s="4" t="s">
        <v>11</v>
      </c>
      <c r="C10" s="11" t="e">
        <f>#REF!</f>
        <v>#REF!</v>
      </c>
    </row>
    <row r="11" spans="1:5" x14ac:dyDescent="0.25">
      <c r="B11" s="5" t="s">
        <v>12</v>
      </c>
      <c r="C11" s="11"/>
    </row>
    <row r="12" spans="1:5" ht="26.4" x14ac:dyDescent="0.25">
      <c r="A12" s="3" t="s">
        <v>13</v>
      </c>
      <c r="B12" s="4" t="s">
        <v>14</v>
      </c>
      <c r="C12" s="11">
        <v>0</v>
      </c>
    </row>
    <row r="13" spans="1:5" x14ac:dyDescent="0.25">
      <c r="A13" s="3" t="s">
        <v>15</v>
      </c>
      <c r="B13" s="6" t="s">
        <v>16</v>
      </c>
      <c r="C13" s="11">
        <v>0</v>
      </c>
    </row>
    <row r="14" spans="1:5" x14ac:dyDescent="0.25">
      <c r="A14" s="3" t="s">
        <v>17</v>
      </c>
      <c r="B14" s="4" t="s">
        <v>18</v>
      </c>
      <c r="C14" s="11" t="e">
        <f>#REF!</f>
        <v>#REF!</v>
      </c>
    </row>
    <row r="15" spans="1:5" x14ac:dyDescent="0.25">
      <c r="B15" s="5" t="s">
        <v>19</v>
      </c>
      <c r="C15" s="11"/>
    </row>
    <row r="16" spans="1:5" x14ac:dyDescent="0.25">
      <c r="A16" s="3" t="s">
        <v>20</v>
      </c>
      <c r="B16" s="4" t="s">
        <v>21</v>
      </c>
      <c r="C16" s="11" t="e">
        <f>#REF!</f>
        <v>#REF!</v>
      </c>
    </row>
    <row r="17" spans="1:3" x14ac:dyDescent="0.25">
      <c r="A17" s="3" t="s">
        <v>22</v>
      </c>
      <c r="B17" s="4" t="s">
        <v>23</v>
      </c>
      <c r="C17" s="11" t="e">
        <f>#REF!</f>
        <v>#REF!</v>
      </c>
    </row>
    <row r="18" spans="1:3" x14ac:dyDescent="0.25">
      <c r="A18" s="3" t="s">
        <v>24</v>
      </c>
      <c r="B18" s="4" t="s">
        <v>25</v>
      </c>
      <c r="C18" s="11" t="e">
        <f>#REF!</f>
        <v>#REF!</v>
      </c>
    </row>
    <row r="19" spans="1:3" x14ac:dyDescent="0.25">
      <c r="A19" s="3" t="s">
        <v>26</v>
      </c>
      <c r="B19" s="4" t="s">
        <v>27</v>
      </c>
      <c r="C19" s="11" t="e">
        <f>#REF!</f>
        <v>#REF!</v>
      </c>
    </row>
    <row r="20" spans="1:3" x14ac:dyDescent="0.25">
      <c r="A20" s="3" t="s">
        <v>28</v>
      </c>
      <c r="B20" s="4" t="s">
        <v>29</v>
      </c>
      <c r="C20" s="11" t="e">
        <f>#REF!</f>
        <v>#REF!</v>
      </c>
    </row>
    <row r="21" spans="1:3" x14ac:dyDescent="0.25">
      <c r="A21" s="3" t="s">
        <v>30</v>
      </c>
      <c r="B21" s="4" t="s">
        <v>31</v>
      </c>
      <c r="C21" s="11" t="e">
        <f>#REF!+#REF!</f>
        <v>#REF!</v>
      </c>
    </row>
    <row r="22" spans="1:3" x14ac:dyDescent="0.25">
      <c r="A22" s="3" t="s">
        <v>32</v>
      </c>
      <c r="B22" s="4" t="s">
        <v>33</v>
      </c>
      <c r="C22" s="11" t="e">
        <f>#REF!</f>
        <v>#REF!</v>
      </c>
    </row>
    <row r="23" spans="1:3" x14ac:dyDescent="0.25">
      <c r="A23" s="3" t="s">
        <v>34</v>
      </c>
      <c r="B23" s="4" t="s">
        <v>35</v>
      </c>
      <c r="C23" s="11" t="e">
        <f>#REF!</f>
        <v>#REF!</v>
      </c>
    </row>
    <row r="24" spans="1:3" x14ac:dyDescent="0.25">
      <c r="B24" s="5" t="s">
        <v>36</v>
      </c>
      <c r="C24" s="11"/>
    </row>
    <row r="25" spans="1:3" x14ac:dyDescent="0.25">
      <c r="A25" s="3" t="s">
        <v>37</v>
      </c>
      <c r="B25" s="4" t="s">
        <v>38</v>
      </c>
      <c r="C25" s="11" t="e">
        <f>#REF!</f>
        <v>#REF!</v>
      </c>
    </row>
    <row r="26" spans="1:3" x14ac:dyDescent="0.25">
      <c r="A26" s="3" t="s">
        <v>39</v>
      </c>
      <c r="B26" s="4" t="s">
        <v>40</v>
      </c>
      <c r="C26" s="11" t="e">
        <f>#REF!</f>
        <v>#REF!</v>
      </c>
    </row>
    <row r="27" spans="1:3" x14ac:dyDescent="0.25">
      <c r="A27" s="3" t="s">
        <v>41</v>
      </c>
      <c r="B27" s="4" t="s">
        <v>42</v>
      </c>
      <c r="C27" s="11" t="e">
        <f>SUM(C6:C26)</f>
        <v>#REF!</v>
      </c>
    </row>
    <row r="28" spans="1:3" x14ac:dyDescent="0.25">
      <c r="B28" s="5" t="s">
        <v>43</v>
      </c>
      <c r="C28" s="8"/>
    </row>
    <row r="29" spans="1:3" ht="39.6" x14ac:dyDescent="0.25">
      <c r="A29" s="3" t="s">
        <v>44</v>
      </c>
      <c r="B29" s="4" t="s">
        <v>45</v>
      </c>
      <c r="C29" s="10" t="e">
        <f>(C12+C16+C17+C18+C19+C20+C21+C22+C23+C26)/C31</f>
        <v>#REF!</v>
      </c>
    </row>
    <row r="30" spans="1:3" ht="26.4" x14ac:dyDescent="0.25">
      <c r="A30" s="3" t="s">
        <v>46</v>
      </c>
      <c r="B30" s="4" t="s">
        <v>47</v>
      </c>
      <c r="C30" s="10" t="e">
        <f>C27/C31</f>
        <v>#REF!</v>
      </c>
    </row>
    <row r="31" spans="1:3" x14ac:dyDescent="0.25">
      <c r="A31" s="3" t="s">
        <v>48</v>
      </c>
      <c r="B31" s="4" t="s">
        <v>49</v>
      </c>
      <c r="C31" s="11">
        <v>73272978</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7"/>
  <sheetViews>
    <sheetView rightToLeft="1" topLeftCell="A19" zoomScaleNormal="100" workbookViewId="0">
      <selection activeCell="C27" sqref="C27:C30"/>
    </sheetView>
  </sheetViews>
  <sheetFormatPr defaultColWidth="9" defaultRowHeight="13.8" x14ac:dyDescent="0.25"/>
  <cols>
    <col min="1" max="1" width="9" style="213"/>
    <col min="2" max="2" width="58.09765625" style="213" customWidth="1"/>
    <col min="3" max="3" width="10.8984375" style="213" customWidth="1"/>
    <col min="4" max="6" width="9" style="213"/>
    <col min="7" max="7" width="14.09765625" style="213" bestFit="1" customWidth="1"/>
    <col min="8" max="8" width="21.69921875" style="213" bestFit="1" customWidth="1"/>
    <col min="9" max="9" width="27.19921875" style="213" bestFit="1" customWidth="1"/>
    <col min="10" max="10" width="10.69921875" style="213" customWidth="1"/>
    <col min="11" max="16384" width="9" style="213"/>
  </cols>
  <sheetData>
    <row r="1" spans="1:13" x14ac:dyDescent="0.25">
      <c r="A1" s="83"/>
      <c r="B1" s="83" t="s">
        <v>89</v>
      </c>
      <c r="D1" s="19"/>
      <c r="E1" s="19"/>
      <c r="F1" s="19"/>
      <c r="G1" s="19"/>
      <c r="H1" s="19"/>
      <c r="I1" s="19"/>
      <c r="J1" s="19"/>
    </row>
    <row r="2" spans="1:13" x14ac:dyDescent="0.25">
      <c r="B2" s="284" t="s">
        <v>291</v>
      </c>
      <c r="D2" s="19"/>
      <c r="E2" s="19"/>
      <c r="F2" s="19"/>
      <c r="G2" s="19"/>
      <c r="H2" s="19"/>
      <c r="I2" s="19"/>
      <c r="J2" s="19"/>
    </row>
    <row r="3" spans="1:13" x14ac:dyDescent="0.25">
      <c r="D3" s="257"/>
      <c r="E3" s="19"/>
      <c r="F3" s="19"/>
      <c r="G3" s="19"/>
      <c r="H3" s="19"/>
      <c r="I3" s="19"/>
      <c r="J3" s="19"/>
    </row>
    <row r="4" spans="1:13" x14ac:dyDescent="0.25">
      <c r="B4" s="85"/>
      <c r="C4" s="86" t="s">
        <v>95</v>
      </c>
      <c r="D4" s="19"/>
      <c r="E4" s="19"/>
      <c r="F4" s="19"/>
      <c r="G4" s="19"/>
      <c r="H4" s="19"/>
      <c r="I4" s="19"/>
      <c r="J4" s="19"/>
    </row>
    <row r="5" spans="1:13" ht="15.6" x14ac:dyDescent="0.25">
      <c r="B5" s="93" t="s">
        <v>102</v>
      </c>
      <c r="C5" s="88"/>
      <c r="D5" s="19"/>
      <c r="E5" s="19"/>
      <c r="F5" s="19"/>
      <c r="G5" s="19"/>
      <c r="H5" s="19"/>
      <c r="I5" s="224"/>
      <c r="J5" s="225"/>
      <c r="K5" s="225"/>
      <c r="L5" s="225"/>
      <c r="M5" s="225"/>
    </row>
    <row r="6" spans="1:13" x14ac:dyDescent="0.25">
      <c r="B6" s="85" t="s">
        <v>103</v>
      </c>
      <c r="C6" s="88"/>
      <c r="D6" s="19"/>
      <c r="E6" s="19"/>
      <c r="F6" s="19"/>
      <c r="G6" s="19"/>
      <c r="H6" s="19"/>
      <c r="I6" s="221"/>
      <c r="J6" s="222"/>
      <c r="K6" s="223"/>
      <c r="L6" s="223"/>
      <c r="M6" s="222"/>
    </row>
    <row r="7" spans="1:13" x14ac:dyDescent="0.25">
      <c r="B7" s="85" t="s">
        <v>104</v>
      </c>
      <c r="C7" s="88"/>
      <c r="D7" s="19"/>
      <c r="E7" s="19"/>
      <c r="F7" s="19"/>
      <c r="G7" s="19"/>
      <c r="H7" s="19"/>
      <c r="I7" s="221"/>
      <c r="J7" s="222"/>
      <c r="K7" s="223"/>
      <c r="L7" s="222"/>
      <c r="M7" s="222"/>
    </row>
    <row r="8" spans="1:13" x14ac:dyDescent="0.25">
      <c r="B8" s="94" t="s">
        <v>227</v>
      </c>
      <c r="C8" s="292">
        <v>3.7345279999999995E-2</v>
      </c>
      <c r="D8" s="19"/>
      <c r="E8" s="276"/>
      <c r="F8" s="19"/>
      <c r="G8" s="265"/>
      <c r="H8" s="266"/>
      <c r="I8" s="265"/>
      <c r="J8" s="222"/>
      <c r="K8" s="223"/>
      <c r="L8" s="222"/>
      <c r="M8" s="222"/>
    </row>
    <row r="9" spans="1:13" x14ac:dyDescent="0.25">
      <c r="B9" s="94" t="s">
        <v>228</v>
      </c>
      <c r="C9" s="292">
        <v>1.4598266933333335</v>
      </c>
      <c r="D9" s="19"/>
      <c r="E9" s="276"/>
      <c r="F9" s="19"/>
      <c r="G9" s="267"/>
      <c r="H9" s="277"/>
      <c r="I9" s="277"/>
      <c r="J9" s="222"/>
      <c r="K9" s="223"/>
      <c r="L9" s="223"/>
      <c r="M9" s="222"/>
    </row>
    <row r="10" spans="1:13" x14ac:dyDescent="0.25">
      <c r="B10" s="94" t="s">
        <v>226</v>
      </c>
      <c r="C10" s="292">
        <v>0.33863999999993633</v>
      </c>
      <c r="D10" s="19"/>
      <c r="E10" s="19"/>
      <c r="F10" s="19"/>
      <c r="G10" s="267"/>
      <c r="H10" s="277"/>
      <c r="I10" s="277"/>
      <c r="J10" s="222"/>
      <c r="K10" s="223"/>
      <c r="L10" s="223"/>
      <c r="M10" s="222"/>
    </row>
    <row r="11" spans="1:13" x14ac:dyDescent="0.25">
      <c r="B11" s="94" t="s">
        <v>225</v>
      </c>
      <c r="C11" s="292">
        <v>0.38967999999999992</v>
      </c>
      <c r="D11" s="19"/>
      <c r="E11" s="19"/>
      <c r="F11" s="19"/>
      <c r="G11" s="267"/>
      <c r="H11" s="277"/>
      <c r="I11" s="277"/>
      <c r="J11" s="222"/>
      <c r="K11" s="223"/>
      <c r="L11" s="222"/>
      <c r="M11" s="222"/>
    </row>
    <row r="12" spans="1:13" x14ac:dyDescent="0.25">
      <c r="B12" s="94" t="s">
        <v>220</v>
      </c>
      <c r="C12" s="292">
        <v>1.4349600000000093</v>
      </c>
      <c r="D12" s="19"/>
      <c r="E12" s="19"/>
      <c r="F12" s="19"/>
      <c r="G12" s="267"/>
      <c r="H12" s="277"/>
      <c r="I12" s="277"/>
      <c r="J12" s="222"/>
      <c r="K12" s="223"/>
      <c r="L12" s="222"/>
      <c r="M12" s="222"/>
    </row>
    <row r="13" spans="1:13" x14ac:dyDescent="0.25">
      <c r="B13" s="94" t="s">
        <v>106</v>
      </c>
      <c r="C13" s="292">
        <v>15.250348716000126</v>
      </c>
      <c r="D13" s="19"/>
      <c r="E13" s="19"/>
      <c r="F13" s="19"/>
      <c r="G13" s="267"/>
      <c r="H13" s="277"/>
      <c r="I13" s="277"/>
      <c r="J13" s="69"/>
      <c r="K13" s="223"/>
      <c r="L13" s="222"/>
      <c r="M13" s="222"/>
    </row>
    <row r="14" spans="1:13" x14ac:dyDescent="0.25">
      <c r="B14" s="94" t="s">
        <v>229</v>
      </c>
      <c r="C14" s="292">
        <v>5.0095200000003794</v>
      </c>
      <c r="D14" s="19"/>
      <c r="E14" s="19"/>
      <c r="F14" s="19"/>
      <c r="G14" s="267"/>
      <c r="H14" s="277"/>
      <c r="I14" s="277"/>
      <c r="J14" s="69"/>
      <c r="K14" s="223"/>
      <c r="L14" s="56"/>
      <c r="M14" s="56"/>
    </row>
    <row r="15" spans="1:13" x14ac:dyDescent="0.25">
      <c r="B15" s="94" t="s">
        <v>230</v>
      </c>
      <c r="C15" s="292">
        <v>1.1883853333333334</v>
      </c>
      <c r="D15" s="19"/>
      <c r="E15" s="19"/>
      <c r="F15" s="19"/>
      <c r="G15" s="267"/>
      <c r="H15" s="277"/>
      <c r="I15" s="277"/>
      <c r="J15" s="69"/>
      <c r="K15" s="223"/>
      <c r="L15" s="56"/>
      <c r="M15" s="56"/>
    </row>
    <row r="16" spans="1:13" x14ac:dyDescent="0.25">
      <c r="B16" s="94" t="s">
        <v>231</v>
      </c>
      <c r="C16" s="292">
        <v>0.37218666666679134</v>
      </c>
      <c r="D16" s="19"/>
      <c r="E16" s="19"/>
      <c r="F16" s="19"/>
      <c r="G16" s="267"/>
      <c r="H16" s="277"/>
      <c r="I16" s="277"/>
      <c r="J16" s="69"/>
      <c r="K16" s="223"/>
      <c r="L16" s="56"/>
      <c r="M16" s="56"/>
    </row>
    <row r="17" spans="2:13" x14ac:dyDescent="0.25">
      <c r="B17" s="94" t="s">
        <v>107</v>
      </c>
      <c r="C17" s="292">
        <v>0.60151999999996897</v>
      </c>
      <c r="D17" s="19"/>
      <c r="E17" s="19"/>
      <c r="F17" s="19"/>
      <c r="G17" s="267"/>
      <c r="H17" s="277"/>
      <c r="I17" s="277"/>
      <c r="J17" s="69"/>
      <c r="K17" s="223"/>
      <c r="L17" s="56"/>
      <c r="M17" s="56"/>
    </row>
    <row r="18" spans="2:13" x14ac:dyDescent="0.25">
      <c r="B18" s="94"/>
      <c r="C18" s="292"/>
      <c r="D18" s="19"/>
      <c r="E18" s="19"/>
      <c r="F18" s="19"/>
      <c r="G18" s="267"/>
      <c r="H18" s="277"/>
      <c r="I18" s="277"/>
      <c r="J18" s="69"/>
      <c r="K18" s="223"/>
      <c r="L18" s="56"/>
      <c r="M18" s="56"/>
    </row>
    <row r="19" spans="2:13" x14ac:dyDescent="0.25">
      <c r="B19" s="94"/>
      <c r="C19" s="94"/>
      <c r="D19" s="19"/>
      <c r="E19" s="19"/>
      <c r="F19" s="19"/>
      <c r="G19" s="69"/>
      <c r="H19" s="226"/>
      <c r="I19" s="226"/>
      <c r="J19" s="69"/>
      <c r="K19" s="223"/>
      <c r="L19" s="56"/>
      <c r="M19" s="56"/>
    </row>
    <row r="20" spans="2:13" x14ac:dyDescent="0.25">
      <c r="B20" s="94"/>
      <c r="C20" s="94"/>
      <c r="D20" s="19"/>
      <c r="E20" s="19"/>
      <c r="F20" s="19"/>
      <c r="G20" s="69"/>
      <c r="H20" s="226"/>
      <c r="I20" s="226"/>
      <c r="J20" s="69"/>
      <c r="K20" s="223"/>
      <c r="L20" s="56"/>
      <c r="M20" s="56"/>
    </row>
    <row r="21" spans="2:13" x14ac:dyDescent="0.25">
      <c r="B21" s="94"/>
      <c r="C21" s="94"/>
      <c r="D21" s="19"/>
      <c r="E21" s="19"/>
      <c r="F21" s="19"/>
      <c r="G21" s="19"/>
      <c r="H21" s="259"/>
      <c r="I21" s="259"/>
      <c r="J21" s="69"/>
      <c r="K21" s="223"/>
      <c r="L21" s="56"/>
      <c r="M21" s="56"/>
    </row>
    <row r="22" spans="2:13" ht="15.6" x14ac:dyDescent="0.25">
      <c r="B22" s="93" t="s">
        <v>109</v>
      </c>
      <c r="C22" s="289">
        <v>26.082412689333879</v>
      </c>
      <c r="D22" s="258"/>
      <c r="E22" s="19"/>
      <c r="F22" s="19"/>
      <c r="G22" s="19"/>
      <c r="H22" s="19"/>
      <c r="I22" s="19"/>
      <c r="J22" s="222"/>
      <c r="K22" s="223"/>
      <c r="L22" s="56"/>
      <c r="M22" s="56"/>
    </row>
    <row r="23" spans="2:13" x14ac:dyDescent="0.25">
      <c r="B23" s="85"/>
      <c r="C23" s="96"/>
      <c r="D23" s="19"/>
      <c r="E23" s="19"/>
      <c r="F23" s="19"/>
      <c r="G23" s="19"/>
      <c r="H23" s="251"/>
      <c r="I23" s="251"/>
      <c r="J23" s="218"/>
      <c r="K23" s="222"/>
      <c r="L23" s="222"/>
      <c r="M23" s="222"/>
    </row>
    <row r="24" spans="2:13" ht="15.6" x14ac:dyDescent="0.25">
      <c r="B24" s="93" t="s">
        <v>110</v>
      </c>
      <c r="C24" s="96"/>
      <c r="D24" s="19"/>
      <c r="E24" s="19"/>
      <c r="F24" s="19"/>
      <c r="G24" s="251"/>
      <c r="H24" s="251"/>
      <c r="I24" s="251"/>
      <c r="J24" s="69"/>
      <c r="K24" s="56"/>
      <c r="L24" s="56"/>
      <c r="M24" s="56"/>
    </row>
    <row r="25" spans="2:13" x14ac:dyDescent="0.25">
      <c r="B25" s="85" t="s">
        <v>103</v>
      </c>
      <c r="C25" s="96"/>
      <c r="D25" s="19"/>
      <c r="E25" s="19"/>
      <c r="F25" s="19"/>
      <c r="G25" s="19"/>
      <c r="H25" s="19"/>
      <c r="I25" s="19"/>
      <c r="J25" s="219"/>
      <c r="K25" s="56"/>
      <c r="L25" s="56"/>
      <c r="M25" s="56"/>
    </row>
    <row r="26" spans="2:13" x14ac:dyDescent="0.25">
      <c r="B26" s="85" t="s">
        <v>104</v>
      </c>
      <c r="C26" s="96"/>
      <c r="D26" s="19"/>
      <c r="E26" s="19"/>
      <c r="F26" s="19"/>
      <c r="G26" s="19"/>
      <c r="H26" s="19"/>
      <c r="I26" s="19"/>
      <c r="J26" s="219"/>
      <c r="K26" s="220"/>
      <c r="L26" s="56"/>
      <c r="M26" s="56"/>
    </row>
    <row r="27" spans="2:13" x14ac:dyDescent="0.25">
      <c r="B27" s="94" t="s">
        <v>227</v>
      </c>
      <c r="C27" s="292">
        <v>2.3729813333333332E-2</v>
      </c>
      <c r="D27" s="19"/>
      <c r="E27" s="19"/>
      <c r="F27" s="19"/>
      <c r="G27" s="19"/>
      <c r="H27" s="19"/>
      <c r="I27" s="19"/>
      <c r="J27" s="19"/>
      <c r="K27" s="220"/>
    </row>
    <row r="28" spans="2:13" s="236" customFormat="1" x14ac:dyDescent="0.25">
      <c r="B28" s="94" t="s">
        <v>228</v>
      </c>
      <c r="C28" s="292">
        <v>0.13600000000000001</v>
      </c>
      <c r="D28" s="19"/>
      <c r="E28" s="19"/>
      <c r="F28" s="19"/>
      <c r="G28" s="19"/>
      <c r="H28" s="19"/>
      <c r="I28" s="19"/>
      <c r="J28" s="19"/>
      <c r="K28" s="220"/>
    </row>
    <row r="29" spans="2:13" s="236" customFormat="1" x14ac:dyDescent="0.25">
      <c r="B29" s="94" t="s">
        <v>106</v>
      </c>
      <c r="C29" s="292">
        <v>0.28029386666666667</v>
      </c>
      <c r="D29" s="19"/>
      <c r="E29" s="19"/>
      <c r="F29" s="19"/>
      <c r="G29" s="19"/>
      <c r="H29" s="19"/>
      <c r="I29" s="19"/>
      <c r="J29" s="19"/>
      <c r="K29" s="220"/>
    </row>
    <row r="30" spans="2:13" s="236" customFormat="1" x14ac:dyDescent="0.25">
      <c r="B30" s="94" t="s">
        <v>230</v>
      </c>
      <c r="C30" s="292">
        <v>0.14666666666666667</v>
      </c>
      <c r="D30" s="19"/>
      <c r="E30" s="19"/>
      <c r="F30" s="19"/>
      <c r="G30" s="19"/>
      <c r="H30" s="19"/>
      <c r="I30" s="19"/>
      <c r="J30" s="19"/>
      <c r="K30" s="220"/>
    </row>
    <row r="31" spans="2:13" ht="15.6" x14ac:dyDescent="0.25">
      <c r="B31" s="93" t="s">
        <v>111</v>
      </c>
      <c r="C31" s="289">
        <v>0.58669034666666664</v>
      </c>
      <c r="D31" s="258"/>
      <c r="E31" s="19"/>
      <c r="F31" s="19"/>
      <c r="G31" s="19"/>
      <c r="H31" s="19"/>
      <c r="I31" s="19"/>
      <c r="J31" s="19"/>
    </row>
    <row r="32" spans="2:13" x14ac:dyDescent="0.25">
      <c r="B32" s="85"/>
      <c r="C32" s="96"/>
      <c r="D32" s="19"/>
      <c r="E32" s="19"/>
      <c r="F32" s="19"/>
      <c r="G32" s="19"/>
      <c r="H32" s="19"/>
      <c r="I32" s="19"/>
      <c r="J32" s="19"/>
    </row>
    <row r="33" spans="2:10" ht="15.6" x14ac:dyDescent="0.25">
      <c r="B33" s="93" t="s">
        <v>112</v>
      </c>
      <c r="C33" s="96"/>
      <c r="D33" s="19"/>
      <c r="E33" s="19"/>
      <c r="F33" s="19"/>
      <c r="G33" s="19"/>
      <c r="H33" s="19"/>
      <c r="I33" s="19"/>
      <c r="J33" s="19"/>
    </row>
    <row r="34" spans="2:10" x14ac:dyDescent="0.25">
      <c r="B34" s="94"/>
      <c r="C34" s="96"/>
      <c r="D34" s="19"/>
      <c r="E34" s="19"/>
      <c r="F34" s="19"/>
      <c r="G34" s="19"/>
      <c r="H34" s="19"/>
      <c r="I34" s="19"/>
      <c r="J34" s="19"/>
    </row>
    <row r="35" spans="2:10" ht="15.6" x14ac:dyDescent="0.25">
      <c r="B35" s="93" t="s">
        <v>113</v>
      </c>
      <c r="C35" s="96"/>
      <c r="D35" s="19"/>
      <c r="E35" s="19"/>
      <c r="F35" s="19"/>
      <c r="G35" s="19"/>
      <c r="H35" s="19"/>
      <c r="I35" s="19"/>
      <c r="J35" s="19"/>
    </row>
    <row r="36" spans="2:10" ht="15.6" x14ac:dyDescent="0.25">
      <c r="B36" s="93"/>
      <c r="C36" s="96"/>
      <c r="D36" s="19"/>
      <c r="E36" s="19"/>
      <c r="F36" s="19"/>
      <c r="G36" s="19"/>
      <c r="H36" s="19"/>
      <c r="I36" s="19"/>
      <c r="J36" s="19"/>
    </row>
    <row r="37" spans="2:10" ht="15.6" x14ac:dyDescent="0.25">
      <c r="B37" s="93" t="s">
        <v>114</v>
      </c>
      <c r="C37" s="96"/>
      <c r="D37" s="19"/>
      <c r="E37" s="19"/>
      <c r="F37" s="19"/>
      <c r="G37" s="19"/>
      <c r="H37" s="19"/>
      <c r="I37" s="19"/>
      <c r="J37" s="19"/>
    </row>
    <row r="38" spans="2:10" ht="15.6" x14ac:dyDescent="0.25">
      <c r="B38" s="93" t="s">
        <v>115</v>
      </c>
      <c r="C38" s="96"/>
      <c r="D38" s="19"/>
      <c r="E38" s="19"/>
      <c r="F38" s="19"/>
      <c r="G38" s="19"/>
      <c r="H38" s="19"/>
      <c r="I38" s="19"/>
      <c r="J38" s="19"/>
    </row>
    <row r="39" spans="2:10" s="236" customFormat="1" ht="15.6" x14ac:dyDescent="0.25">
      <c r="B39" s="93"/>
      <c r="C39" s="96"/>
      <c r="D39" s="19"/>
      <c r="E39" s="19"/>
      <c r="F39" s="19"/>
      <c r="G39" s="19"/>
      <c r="H39" s="19"/>
      <c r="I39" s="19"/>
      <c r="J39" s="19"/>
    </row>
    <row r="40" spans="2:10" ht="15.6" x14ac:dyDescent="0.25">
      <c r="B40" s="93" t="s">
        <v>280</v>
      </c>
      <c r="C40" s="289">
        <v>16.732946666666663</v>
      </c>
      <c r="D40" s="19"/>
      <c r="E40" s="19"/>
      <c r="F40" s="19"/>
      <c r="G40" s="19"/>
      <c r="H40" s="19"/>
      <c r="I40" s="19"/>
      <c r="J40" s="19"/>
    </row>
    <row r="41" spans="2:10" ht="15.6" x14ac:dyDescent="0.25">
      <c r="B41" s="93" t="s">
        <v>116</v>
      </c>
      <c r="C41" s="96"/>
      <c r="D41" s="19"/>
      <c r="E41" s="19"/>
      <c r="F41" s="19"/>
      <c r="G41" s="19"/>
      <c r="H41" s="19"/>
      <c r="I41" s="19"/>
      <c r="J41" s="19"/>
    </row>
    <row r="42" spans="2:10" ht="15.6" x14ac:dyDescent="0.25">
      <c r="B42" s="93" t="s">
        <v>117</v>
      </c>
      <c r="C42" s="96"/>
      <c r="D42" s="19"/>
      <c r="E42" s="19"/>
      <c r="F42" s="19"/>
      <c r="G42" s="19"/>
      <c r="H42" s="19"/>
      <c r="I42" s="19"/>
      <c r="J42" s="19"/>
    </row>
    <row r="43" spans="2:10" ht="15.6" x14ac:dyDescent="0.25">
      <c r="B43" s="93"/>
      <c r="C43" s="96"/>
      <c r="D43" s="19"/>
      <c r="E43" s="19"/>
      <c r="F43" s="19"/>
      <c r="G43" s="19"/>
      <c r="H43" s="19"/>
      <c r="I43" s="19"/>
      <c r="J43" s="19"/>
    </row>
    <row r="44" spans="2:10" ht="15.6" x14ac:dyDescent="0.25">
      <c r="B44" s="93" t="s">
        <v>118</v>
      </c>
      <c r="C44" s="96"/>
      <c r="D44" s="19"/>
      <c r="E44" s="19"/>
      <c r="F44" s="19"/>
      <c r="G44" s="19"/>
      <c r="H44" s="19"/>
      <c r="I44" s="19"/>
      <c r="J44" s="19"/>
    </row>
    <row r="45" spans="2:10" ht="15.6" x14ac:dyDescent="0.25">
      <c r="B45" s="93" t="s">
        <v>119</v>
      </c>
      <c r="C45" s="96"/>
      <c r="D45" s="19"/>
      <c r="E45" s="19"/>
      <c r="F45" s="19"/>
      <c r="G45" s="19"/>
      <c r="H45" s="19"/>
      <c r="I45" s="19"/>
      <c r="J45" s="19"/>
    </row>
    <row r="46" spans="2:10" ht="15.6" x14ac:dyDescent="0.25">
      <c r="B46" s="93" t="s">
        <v>281</v>
      </c>
      <c r="C46" s="289">
        <v>43.402049702667213</v>
      </c>
      <c r="D46" s="19"/>
      <c r="E46" s="19"/>
      <c r="F46" s="19"/>
      <c r="G46" s="19"/>
      <c r="H46" s="19"/>
      <c r="I46" s="19"/>
      <c r="J46" s="19"/>
    </row>
    <row r="47" spans="2:10" ht="15.6" x14ac:dyDescent="0.25">
      <c r="B47" s="93"/>
      <c r="C47" s="93"/>
      <c r="D47" s="19"/>
      <c r="E47" s="19"/>
      <c r="F47" s="19"/>
      <c r="G47" s="19"/>
      <c r="H47" s="19"/>
      <c r="I47" s="19"/>
      <c r="J47" s="1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M61"/>
  <sheetViews>
    <sheetView rightToLeft="1" zoomScale="98" zoomScaleNormal="98" workbookViewId="0">
      <selection activeCell="F23" sqref="F23"/>
    </sheetView>
  </sheetViews>
  <sheetFormatPr defaultColWidth="9" defaultRowHeight="13.8" x14ac:dyDescent="0.25"/>
  <cols>
    <col min="1" max="1" width="9" style="213"/>
    <col min="2" max="2" width="38.3984375" style="213" customWidth="1"/>
    <col min="3" max="3" width="10.69921875" style="213" customWidth="1"/>
    <col min="4" max="4" width="9" style="213"/>
    <col min="5" max="5" width="9.69921875" style="213" customWidth="1"/>
    <col min="6" max="6" width="10.8984375" style="213" bestFit="1" customWidth="1"/>
    <col min="7" max="9" width="16.69921875" style="228" customWidth="1"/>
    <col min="10" max="10" width="21.09765625" style="228" customWidth="1"/>
    <col min="11" max="11" width="15.8984375" style="228" bestFit="1" customWidth="1"/>
    <col min="12" max="12" width="10.19921875" style="228" bestFit="1" customWidth="1"/>
    <col min="13" max="13" width="9.3984375" style="227" bestFit="1" customWidth="1"/>
    <col min="14" max="14" width="10" style="227" bestFit="1" customWidth="1"/>
    <col min="15" max="15" width="11.8984375" style="227" bestFit="1" customWidth="1"/>
    <col min="16" max="16" width="10.19921875" bestFit="1" customWidth="1"/>
    <col min="17" max="17" width="8.3984375" bestFit="1" customWidth="1"/>
    <col min="18" max="18" width="10.19921875" bestFit="1" customWidth="1"/>
    <col min="19" max="19" width="10.19921875" style="213" bestFit="1" customWidth="1"/>
    <col min="20" max="21" width="8.3984375" style="213" bestFit="1" customWidth="1"/>
    <col min="22" max="22" width="10.19921875" style="213" bestFit="1" customWidth="1"/>
    <col min="23" max="24" width="9" style="213"/>
    <col min="25" max="25" width="9.3984375" style="213" bestFit="1" customWidth="1"/>
    <col min="26" max="16384" width="9" style="213"/>
  </cols>
  <sheetData>
    <row r="1" spans="1:32" x14ac:dyDescent="0.25">
      <c r="A1" s="83"/>
      <c r="B1" s="83" t="s">
        <v>89</v>
      </c>
      <c r="D1" s="69"/>
      <c r="E1" s="69"/>
      <c r="F1" s="69"/>
      <c r="G1" s="69"/>
      <c r="H1" s="69"/>
      <c r="I1" s="69"/>
      <c r="J1" s="69"/>
      <c r="K1" s="69"/>
      <c r="L1" s="69"/>
      <c r="M1" s="226"/>
      <c r="N1" s="226"/>
      <c r="O1" s="226"/>
    </row>
    <row r="2" spans="1:32" x14ac:dyDescent="0.25">
      <c r="B2" s="284" t="s">
        <v>292</v>
      </c>
      <c r="D2" s="69"/>
      <c r="E2" s="69"/>
      <c r="F2" s="69"/>
      <c r="G2" s="69"/>
      <c r="H2" s="69"/>
      <c r="I2" s="69"/>
      <c r="J2" s="69"/>
      <c r="K2" s="69"/>
      <c r="L2" s="69"/>
      <c r="M2" s="226"/>
      <c r="N2" s="226"/>
      <c r="O2" s="226"/>
    </row>
    <row r="3" spans="1:32" x14ac:dyDescent="0.25">
      <c r="D3" s="69"/>
      <c r="E3" s="69"/>
      <c r="F3" s="69"/>
      <c r="G3" s="69"/>
      <c r="H3" s="69"/>
      <c r="I3" s="69"/>
      <c r="J3" s="69"/>
      <c r="K3" s="69"/>
      <c r="L3" s="69"/>
      <c r="M3" s="226"/>
      <c r="N3" s="226"/>
      <c r="O3" s="226"/>
    </row>
    <row r="4" spans="1:32" x14ac:dyDescent="0.25">
      <c r="B4" s="85"/>
      <c r="C4" s="256" t="s">
        <v>95</v>
      </c>
      <c r="D4" s="69"/>
      <c r="E4" s="69"/>
      <c r="F4" s="69"/>
      <c r="G4" s="69"/>
      <c r="H4" s="268"/>
      <c r="I4" s="268"/>
      <c r="J4" s="268"/>
      <c r="K4" s="269"/>
      <c r="L4" s="269"/>
      <c r="M4" s="270"/>
      <c r="N4" s="270"/>
      <c r="O4" s="226"/>
    </row>
    <row r="5" spans="1:32" ht="31.2" x14ac:dyDescent="0.25">
      <c r="B5" s="93" t="s">
        <v>282</v>
      </c>
      <c r="C5" s="290">
        <v>0</v>
      </c>
      <c r="D5" s="69"/>
      <c r="E5" s="69"/>
      <c r="F5" s="69"/>
      <c r="G5" s="260"/>
      <c r="H5" s="260"/>
      <c r="I5" s="260"/>
      <c r="J5" s="260"/>
      <c r="K5" s="260"/>
      <c r="L5" s="260"/>
      <c r="M5" s="263"/>
      <c r="N5" s="262"/>
      <c r="O5" s="226"/>
    </row>
    <row r="6" spans="1:32" ht="15.6" x14ac:dyDescent="0.25">
      <c r="B6" s="93"/>
      <c r="C6" s="290"/>
      <c r="D6" s="69"/>
      <c r="E6" s="69"/>
      <c r="F6" s="69"/>
      <c r="G6" s="271"/>
      <c r="H6" s="260"/>
      <c r="I6" s="260"/>
      <c r="J6" s="261"/>
      <c r="K6" s="260"/>
      <c r="L6" s="260"/>
      <c r="M6" s="263"/>
      <c r="N6" s="262"/>
      <c r="O6" s="226"/>
    </row>
    <row r="7" spans="1:32" ht="31.2" x14ac:dyDescent="0.25">
      <c r="B7" s="93" t="s">
        <v>283</v>
      </c>
      <c r="C7" s="290">
        <v>0</v>
      </c>
      <c r="D7" s="69"/>
      <c r="E7" s="69"/>
      <c r="F7" s="69"/>
      <c r="G7" s="271"/>
      <c r="H7" s="260"/>
      <c r="I7" s="260"/>
      <c r="J7" s="261"/>
      <c r="K7" s="260"/>
      <c r="L7" s="260"/>
      <c r="M7" s="263"/>
      <c r="N7" s="262"/>
      <c r="O7" s="226"/>
    </row>
    <row r="8" spans="1:32" ht="15.6" x14ac:dyDescent="0.25">
      <c r="B8" s="93" t="s">
        <v>125</v>
      </c>
      <c r="C8" s="88">
        <v>0</v>
      </c>
      <c r="D8" s="69"/>
      <c r="E8" s="69"/>
      <c r="F8" s="69"/>
      <c r="G8" s="271"/>
      <c r="H8" s="260"/>
      <c r="I8" s="260"/>
      <c r="J8" s="261"/>
      <c r="K8" s="260"/>
      <c r="L8" s="260"/>
      <c r="M8" s="263"/>
      <c r="N8" s="262"/>
      <c r="O8" s="226"/>
    </row>
    <row r="9" spans="1:32" ht="15.6" x14ac:dyDescent="0.25">
      <c r="B9" s="93" t="s">
        <v>126</v>
      </c>
      <c r="C9" s="88">
        <v>0</v>
      </c>
      <c r="D9" s="69"/>
      <c r="E9" s="69"/>
      <c r="F9" s="69"/>
      <c r="G9" s="271"/>
      <c r="H9" s="260"/>
      <c r="I9" s="260"/>
      <c r="J9" s="261"/>
      <c r="K9" s="260"/>
      <c r="L9" s="260"/>
      <c r="M9" s="263"/>
      <c r="N9" s="262"/>
      <c r="O9" s="226"/>
    </row>
    <row r="10" spans="1:32" ht="15.6" x14ac:dyDescent="0.25">
      <c r="B10" s="93"/>
      <c r="C10" s="88"/>
      <c r="D10" s="69"/>
      <c r="E10" s="69"/>
      <c r="F10" s="69"/>
      <c r="G10" s="271"/>
      <c r="H10" s="260"/>
      <c r="I10" s="260"/>
      <c r="J10" s="261"/>
      <c r="K10" s="260"/>
      <c r="L10" s="260"/>
      <c r="M10" s="263"/>
      <c r="N10" s="262"/>
      <c r="O10" s="226"/>
    </row>
    <row r="11" spans="1:32" ht="15.6" x14ac:dyDescent="0.25">
      <c r="B11" s="93" t="s">
        <v>127</v>
      </c>
      <c r="C11" s="88">
        <v>0</v>
      </c>
      <c r="D11" s="69"/>
      <c r="E11" s="69"/>
      <c r="F11" s="69"/>
      <c r="G11" s="271"/>
      <c r="H11" s="260"/>
      <c r="I11" s="260"/>
      <c r="J11" s="261"/>
      <c r="K11" s="260"/>
      <c r="L11" s="260"/>
      <c r="M11" s="263"/>
      <c r="N11" s="262"/>
      <c r="O11" s="226"/>
    </row>
    <row r="12" spans="1:32" ht="15.6" x14ac:dyDescent="0.25">
      <c r="B12" s="93" t="s">
        <v>128</v>
      </c>
      <c r="C12" s="88">
        <v>0</v>
      </c>
      <c r="D12" s="69"/>
      <c r="E12" s="69"/>
      <c r="F12" s="69"/>
      <c r="G12" s="271"/>
      <c r="H12" s="260"/>
      <c r="I12" s="260"/>
      <c r="J12" s="261"/>
      <c r="K12" s="260"/>
      <c r="L12" s="260"/>
      <c r="M12" s="263"/>
      <c r="N12" s="262"/>
      <c r="O12" s="226"/>
      <c r="AA12"/>
      <c r="AF12"/>
    </row>
    <row r="13" spans="1:32" ht="15.6" x14ac:dyDescent="0.25">
      <c r="B13" s="93"/>
      <c r="C13" s="88"/>
      <c r="D13" s="69"/>
      <c r="E13" s="69"/>
      <c r="F13" s="69"/>
      <c r="G13" s="271"/>
      <c r="H13" s="260"/>
      <c r="I13" s="260"/>
      <c r="J13" s="261"/>
      <c r="K13" s="260"/>
      <c r="L13" s="260"/>
      <c r="M13" s="263"/>
      <c r="N13" s="262"/>
      <c r="O13" s="226"/>
      <c r="AA13"/>
      <c r="AF13"/>
    </row>
    <row r="14" spans="1:32" ht="46.8" x14ac:dyDescent="0.25">
      <c r="B14" s="93" t="s">
        <v>284</v>
      </c>
      <c r="C14" s="288">
        <v>18.286893333333332</v>
      </c>
      <c r="D14" s="69"/>
      <c r="E14" s="69"/>
      <c r="F14" s="69"/>
      <c r="G14" s="271"/>
      <c r="H14" s="260"/>
      <c r="I14" s="260"/>
      <c r="J14" s="261"/>
      <c r="K14" s="260"/>
      <c r="L14" s="260"/>
      <c r="M14" s="263"/>
      <c r="N14" s="262"/>
      <c r="O14" s="226"/>
      <c r="AA14"/>
      <c r="AF14"/>
    </row>
    <row r="15" spans="1:32" ht="15.6" x14ac:dyDescent="0.25">
      <c r="B15" s="93" t="s">
        <v>232</v>
      </c>
      <c r="C15" s="291">
        <v>1.4008533333333335</v>
      </c>
      <c r="D15" s="69"/>
      <c r="E15" s="69"/>
      <c r="F15" s="69"/>
      <c r="G15" s="271"/>
      <c r="H15" s="260"/>
      <c r="I15" s="260"/>
      <c r="J15" s="261"/>
      <c r="K15" s="260"/>
      <c r="L15" s="260"/>
      <c r="M15" s="263"/>
      <c r="N15" s="262"/>
      <c r="O15" s="226"/>
      <c r="AA15"/>
      <c r="AF15"/>
    </row>
    <row r="16" spans="1:32" ht="15.6" x14ac:dyDescent="0.25">
      <c r="B16" s="93" t="s">
        <v>141</v>
      </c>
      <c r="C16" s="291">
        <v>2.7956266666666667</v>
      </c>
      <c r="D16" s="69"/>
      <c r="E16" s="69"/>
      <c r="F16" s="69"/>
      <c r="G16" s="271"/>
      <c r="H16" s="260"/>
      <c r="I16" s="260"/>
      <c r="J16" s="261"/>
      <c r="K16" s="260"/>
      <c r="L16" s="260"/>
      <c r="M16" s="263"/>
      <c r="N16" s="262"/>
      <c r="O16" s="226"/>
      <c r="AA16"/>
      <c r="AF16"/>
    </row>
    <row r="17" spans="2:39" ht="15.6" x14ac:dyDescent="0.25">
      <c r="B17" s="93" t="s">
        <v>223</v>
      </c>
      <c r="C17" s="291">
        <v>2.2502533333333332</v>
      </c>
      <c r="D17" s="69"/>
      <c r="E17" s="69"/>
      <c r="F17" s="69"/>
      <c r="G17" s="271"/>
      <c r="H17" s="260"/>
      <c r="I17" s="260"/>
      <c r="J17" s="261"/>
      <c r="K17" s="260"/>
      <c r="L17" s="260"/>
      <c r="M17" s="263"/>
      <c r="N17" s="262"/>
      <c r="O17" s="226"/>
      <c r="AA17"/>
      <c r="AF17"/>
    </row>
    <row r="18" spans="2:39" ht="15.6" x14ac:dyDescent="0.25">
      <c r="B18" s="93" t="s">
        <v>222</v>
      </c>
      <c r="C18" s="291">
        <v>1.0842666666666665</v>
      </c>
      <c r="D18" s="69"/>
      <c r="E18" s="69"/>
      <c r="F18" s="69"/>
      <c r="G18" s="271"/>
      <c r="H18" s="260"/>
      <c r="I18" s="260"/>
      <c r="J18" s="261"/>
      <c r="K18" s="260"/>
      <c r="L18" s="260"/>
      <c r="M18" s="263"/>
      <c r="N18" s="262"/>
      <c r="O18" s="226"/>
      <c r="AA18"/>
      <c r="AF18"/>
    </row>
    <row r="19" spans="2:39" ht="15.6" x14ac:dyDescent="0.25">
      <c r="B19" s="93" t="s">
        <v>139</v>
      </c>
      <c r="C19" s="291">
        <v>3.9644133333333329</v>
      </c>
      <c r="D19" s="69"/>
      <c r="E19" s="69"/>
      <c r="F19" s="69"/>
      <c r="G19" s="271"/>
      <c r="H19" s="260"/>
      <c r="I19" s="260"/>
      <c r="J19" s="261"/>
      <c r="K19" s="260"/>
      <c r="L19" s="260"/>
      <c r="M19" s="263"/>
      <c r="N19" s="262"/>
      <c r="O19" s="226"/>
      <c r="AA19"/>
    </row>
    <row r="20" spans="2:39" ht="15.6" x14ac:dyDescent="0.25">
      <c r="B20" s="93" t="s">
        <v>142</v>
      </c>
      <c r="C20" s="291">
        <v>0.32845333333333337</v>
      </c>
      <c r="D20" s="69"/>
      <c r="E20" s="69"/>
      <c r="F20" s="69"/>
      <c r="G20" s="271"/>
      <c r="H20" s="260"/>
      <c r="I20" s="260"/>
      <c r="J20" s="261"/>
      <c r="K20" s="260"/>
      <c r="L20" s="260"/>
      <c r="M20" s="263"/>
      <c r="N20" s="262"/>
      <c r="O20" s="226"/>
      <c r="AA20"/>
    </row>
    <row r="21" spans="2:39" ht="15.6" x14ac:dyDescent="0.25">
      <c r="B21" s="93" t="s">
        <v>221</v>
      </c>
      <c r="C21" s="291">
        <v>2.7573066666666666</v>
      </c>
      <c r="D21" s="69"/>
      <c r="E21" s="69"/>
      <c r="F21" s="69"/>
      <c r="G21" s="271"/>
      <c r="H21" s="260"/>
      <c r="I21" s="260"/>
      <c r="J21" s="261"/>
      <c r="K21" s="260"/>
      <c r="L21" s="260"/>
      <c r="M21" s="263"/>
      <c r="N21" s="262"/>
      <c r="O21" s="226"/>
      <c r="AA21"/>
    </row>
    <row r="22" spans="2:39" ht="15.6" x14ac:dyDescent="0.25">
      <c r="B22" s="93" t="s">
        <v>233</v>
      </c>
      <c r="C22" s="291">
        <v>8.3613333333333345E-2</v>
      </c>
      <c r="D22" s="69"/>
      <c r="E22" s="69"/>
      <c r="F22" s="69"/>
      <c r="G22" s="271"/>
      <c r="H22" s="260"/>
      <c r="I22" s="260"/>
      <c r="J22" s="261"/>
      <c r="K22" s="260"/>
      <c r="L22" s="260"/>
      <c r="M22" s="263"/>
      <c r="N22" s="262"/>
      <c r="O22" s="226"/>
    </row>
    <row r="23" spans="2:39" ht="15.6" x14ac:dyDescent="0.25">
      <c r="B23" s="93" t="s">
        <v>224</v>
      </c>
      <c r="C23" s="291">
        <v>2.5646</v>
      </c>
      <c r="D23" s="69"/>
      <c r="E23" s="69"/>
      <c r="F23" s="69"/>
      <c r="G23" s="271"/>
      <c r="H23" s="260"/>
      <c r="I23" s="260"/>
      <c r="J23" s="261"/>
      <c r="K23" s="260"/>
      <c r="L23" s="260"/>
      <c r="M23" s="263"/>
      <c r="N23" s="262"/>
      <c r="O23" s="226"/>
    </row>
    <row r="24" spans="2:39" ht="15.6" x14ac:dyDescent="0.25">
      <c r="B24" s="93" t="s">
        <v>234</v>
      </c>
      <c r="C24" s="291">
        <v>1.0575066666666666</v>
      </c>
      <c r="D24" s="69"/>
      <c r="E24" s="69"/>
      <c r="F24" s="69"/>
      <c r="G24" s="271"/>
      <c r="H24" s="260"/>
      <c r="I24" s="260"/>
      <c r="J24" s="261"/>
      <c r="K24" s="260"/>
      <c r="L24" s="260"/>
      <c r="M24" s="263"/>
      <c r="N24" s="262"/>
      <c r="O24" s="226"/>
    </row>
    <row r="25" spans="2:39" x14ac:dyDescent="0.25">
      <c r="B25" s="94"/>
      <c r="C25" s="88"/>
      <c r="D25" s="69"/>
      <c r="E25" s="69"/>
      <c r="F25" s="69"/>
      <c r="G25" s="271"/>
      <c r="H25" s="260"/>
      <c r="I25" s="260"/>
      <c r="J25" s="261"/>
      <c r="K25" s="260"/>
      <c r="L25" s="260"/>
      <c r="M25" s="263"/>
      <c r="N25" s="262"/>
      <c r="O25" s="226"/>
    </row>
    <row r="26" spans="2:39" x14ac:dyDescent="0.25">
      <c r="B26" s="94"/>
      <c r="C26" s="88"/>
      <c r="D26" s="69"/>
      <c r="E26" s="69"/>
      <c r="F26" s="69"/>
      <c r="G26" s="69"/>
      <c r="H26" s="69"/>
      <c r="I26" s="69"/>
      <c r="J26" s="69"/>
      <c r="K26" s="69"/>
      <c r="L26" s="69"/>
      <c r="M26" s="69"/>
      <c r="N26" s="69"/>
      <c r="O26" s="226"/>
      <c r="AA26"/>
      <c r="AF26"/>
      <c r="AG26"/>
    </row>
    <row r="27" spans="2:39" ht="62.4" x14ac:dyDescent="0.25">
      <c r="B27" s="93" t="s">
        <v>285</v>
      </c>
      <c r="C27" s="93"/>
      <c r="D27" s="69"/>
      <c r="E27" s="69"/>
      <c r="F27" s="69"/>
      <c r="G27" s="272"/>
      <c r="H27" s="69"/>
      <c r="I27" s="69"/>
      <c r="J27" s="69"/>
      <c r="K27" s="69"/>
      <c r="L27" s="69"/>
      <c r="M27" s="69"/>
      <c r="N27" s="69"/>
      <c r="O27" s="280"/>
      <c r="S27" s="231"/>
      <c r="T27" s="231"/>
      <c r="U27" s="231"/>
      <c r="V27" s="231"/>
      <c r="W27" s="231"/>
      <c r="X27" s="231"/>
      <c r="Y27" s="231"/>
      <c r="Z27" s="231"/>
      <c r="AA27"/>
      <c r="AB27" s="230"/>
      <c r="AC27" s="231"/>
      <c r="AD27" s="231"/>
      <c r="AE27" s="231"/>
      <c r="AF27"/>
      <c r="AG27"/>
      <c r="AH27" s="231"/>
      <c r="AI27" s="231"/>
      <c r="AJ27" s="231"/>
    </row>
    <row r="28" spans="2:39" s="229" customFormat="1" ht="15.6" x14ac:dyDescent="0.25">
      <c r="B28" s="93"/>
      <c r="C28" s="93"/>
      <c r="D28" s="69"/>
      <c r="E28" s="69"/>
      <c r="F28" s="69"/>
      <c r="G28" s="272"/>
      <c r="H28" s="69"/>
      <c r="I28" s="69"/>
      <c r="J28" s="69"/>
      <c r="K28" s="278"/>
      <c r="L28" s="279"/>
      <c r="M28" s="279"/>
      <c r="N28" s="279"/>
      <c r="O28" s="280"/>
      <c r="P28"/>
      <c r="Q28"/>
      <c r="R28"/>
      <c r="S28" s="231"/>
      <c r="T28" s="231"/>
      <c r="U28" s="231"/>
      <c r="V28" s="231"/>
      <c r="W28" s="231"/>
      <c r="X28" s="231"/>
      <c r="Y28" s="231"/>
      <c r="Z28" s="231"/>
      <c r="AA28"/>
      <c r="AB28" s="230"/>
      <c r="AC28" s="231"/>
      <c r="AD28" s="231"/>
      <c r="AE28" s="231"/>
      <c r="AF28"/>
      <c r="AG28"/>
      <c r="AH28" s="231"/>
      <c r="AI28" s="231"/>
      <c r="AJ28" s="231"/>
    </row>
    <row r="29" spans="2:39" s="229" customFormat="1" ht="15.6" x14ac:dyDescent="0.25">
      <c r="B29" s="93"/>
      <c r="C29" s="93"/>
      <c r="D29" s="69"/>
      <c r="E29" s="69"/>
      <c r="F29" s="69"/>
      <c r="G29" s="272"/>
      <c r="H29" s="69"/>
      <c r="I29" s="69"/>
      <c r="J29" s="69"/>
      <c r="K29" s="69"/>
      <c r="L29" s="69"/>
      <c r="M29" s="69"/>
      <c r="N29" s="69"/>
      <c r="O29" s="280"/>
      <c r="P29"/>
      <c r="Q29"/>
      <c r="R29"/>
      <c r="S29" s="233"/>
      <c r="T29" s="233"/>
      <c r="U29" s="233"/>
      <c r="V29" s="233"/>
      <c r="W29" s="233"/>
      <c r="X29" s="233"/>
      <c r="Y29" s="233"/>
      <c r="Z29" s="233"/>
      <c r="AA29" s="233"/>
      <c r="AB29" s="233"/>
      <c r="AC29" s="233"/>
      <c r="AD29" s="233"/>
      <c r="AE29" s="233"/>
      <c r="AF29"/>
      <c r="AG29"/>
      <c r="AH29" s="232"/>
      <c r="AI29" s="233"/>
      <c r="AJ29" s="233"/>
      <c r="AK29" s="233"/>
      <c r="AL29" s="233"/>
      <c r="AM29" s="233"/>
    </row>
    <row r="30" spans="2:39" s="229" customFormat="1" ht="15.6" x14ac:dyDescent="0.25">
      <c r="B30" s="93"/>
      <c r="C30" s="93"/>
      <c r="D30" s="69"/>
      <c r="E30" s="69"/>
      <c r="F30" s="69"/>
      <c r="G30" s="260"/>
      <c r="H30" s="69"/>
      <c r="I30" s="69"/>
      <c r="J30" s="69"/>
      <c r="K30" s="269"/>
      <c r="L30" s="269"/>
      <c r="M30" s="270"/>
      <c r="N30" s="270"/>
      <c r="O30" s="280"/>
      <c r="P30"/>
      <c r="Q30"/>
      <c r="R30"/>
      <c r="S30" s="233"/>
      <c r="T30" s="233"/>
      <c r="U30" s="233"/>
      <c r="V30" s="233"/>
      <c r="W30" s="233"/>
      <c r="X30" s="233"/>
      <c r="Y30" s="233"/>
      <c r="Z30" s="233"/>
      <c r="AA30" s="233"/>
      <c r="AB30" s="233"/>
      <c r="AC30" s="233"/>
      <c r="AD30" s="233"/>
      <c r="AE30" s="233"/>
      <c r="AF30"/>
      <c r="AG30"/>
      <c r="AH30" s="232"/>
      <c r="AI30" s="233"/>
      <c r="AJ30" s="233"/>
      <c r="AK30" s="233"/>
      <c r="AL30" s="233"/>
      <c r="AM30" s="233"/>
    </row>
    <row r="31" spans="2:39" s="229" customFormat="1" ht="15.6" x14ac:dyDescent="0.25">
      <c r="B31" s="93"/>
      <c r="C31" s="93"/>
      <c r="D31" s="69"/>
      <c r="E31" s="69"/>
      <c r="F31" s="69"/>
      <c r="G31" s="260"/>
      <c r="H31" s="69"/>
      <c r="I31" s="69"/>
      <c r="J31" s="69"/>
      <c r="K31" s="69"/>
      <c r="L31" s="69"/>
      <c r="M31" s="69"/>
      <c r="N31" s="226"/>
      <c r="O31" s="280"/>
      <c r="P31"/>
      <c r="Q31"/>
      <c r="R31"/>
      <c r="S31" s="233"/>
      <c r="T31" s="233"/>
      <c r="U31" s="233"/>
      <c r="V31" s="233"/>
      <c r="W31" s="233"/>
      <c r="X31" s="233"/>
      <c r="Y31" s="233"/>
      <c r="Z31" s="233"/>
      <c r="AA31" s="233"/>
      <c r="AB31" s="233"/>
      <c r="AC31" s="233"/>
      <c r="AD31" s="233"/>
      <c r="AE31" s="233"/>
      <c r="AF31"/>
      <c r="AG31"/>
      <c r="AH31" s="232"/>
      <c r="AI31" s="233"/>
      <c r="AJ31" s="233"/>
      <c r="AK31" s="233"/>
      <c r="AL31" s="233"/>
      <c r="AM31" s="233"/>
    </row>
    <row r="32" spans="2:39" s="229" customFormat="1" ht="15.6" x14ac:dyDescent="0.25">
      <c r="B32" s="93"/>
      <c r="C32" s="93"/>
      <c r="D32" s="69"/>
      <c r="E32" s="69"/>
      <c r="F32" s="69"/>
      <c r="G32" s="260"/>
      <c r="H32" s="69"/>
      <c r="I32" s="69"/>
      <c r="J32" s="69"/>
      <c r="K32" s="69"/>
      <c r="L32" s="69"/>
      <c r="M32" s="69"/>
      <c r="N32" s="226"/>
      <c r="O32" s="280"/>
      <c r="P32"/>
      <c r="Q32"/>
      <c r="R32"/>
      <c r="S32" s="233"/>
      <c r="T32" s="233"/>
      <c r="U32" s="233"/>
      <c r="V32" s="233"/>
      <c r="W32" s="233"/>
      <c r="X32" s="233"/>
      <c r="Y32" s="233"/>
      <c r="Z32" s="233"/>
      <c r="AA32" s="233"/>
      <c r="AB32" s="233"/>
      <c r="AC32" s="233"/>
      <c r="AD32" s="233"/>
      <c r="AE32" s="233"/>
      <c r="AF32"/>
      <c r="AG32"/>
      <c r="AH32" s="232"/>
      <c r="AI32" s="233"/>
      <c r="AJ32" s="233"/>
      <c r="AK32" s="233"/>
      <c r="AL32" s="233"/>
      <c r="AM32" s="233"/>
    </row>
    <row r="33" spans="2:39" s="229" customFormat="1" ht="15.6" x14ac:dyDescent="0.25">
      <c r="B33" s="93"/>
      <c r="C33" s="93"/>
      <c r="D33" s="69"/>
      <c r="E33" s="69"/>
      <c r="F33" s="69"/>
      <c r="G33" s="260"/>
      <c r="H33" s="69"/>
      <c r="I33" s="69"/>
      <c r="J33" s="69"/>
      <c r="K33" s="69"/>
      <c r="L33" s="69"/>
      <c r="M33" s="69"/>
      <c r="N33" s="226"/>
      <c r="O33" s="280"/>
      <c r="P33"/>
      <c r="Q33"/>
      <c r="R33"/>
      <c r="S33" s="233"/>
      <c r="T33" s="233"/>
      <c r="U33" s="233"/>
      <c r="V33" s="233"/>
      <c r="W33" s="233"/>
      <c r="X33" s="233"/>
      <c r="Y33" s="233"/>
      <c r="Z33" s="233"/>
      <c r="AA33" s="233"/>
      <c r="AB33" s="233"/>
      <c r="AC33" s="233"/>
      <c r="AD33" s="233"/>
      <c r="AE33" s="233"/>
      <c r="AF33"/>
      <c r="AG33"/>
      <c r="AH33" s="232"/>
      <c r="AI33" s="233"/>
      <c r="AJ33" s="233"/>
      <c r="AK33" s="233"/>
      <c r="AL33" s="233"/>
      <c r="AM33" s="233"/>
    </row>
    <row r="34" spans="2:39" s="229" customFormat="1" x14ac:dyDescent="0.25">
      <c r="B34" s="94"/>
      <c r="C34" s="88"/>
      <c r="D34" s="69"/>
      <c r="E34" s="69"/>
      <c r="F34" s="69"/>
      <c r="G34" s="260"/>
      <c r="H34" s="69"/>
      <c r="I34" s="69"/>
      <c r="J34" s="69"/>
      <c r="K34" s="69"/>
      <c r="L34" s="69"/>
      <c r="M34" s="69"/>
      <c r="N34" s="226"/>
      <c r="O34" s="280"/>
      <c r="P34"/>
      <c r="Q34"/>
      <c r="R34"/>
      <c r="S34" s="233"/>
      <c r="T34" s="233"/>
      <c r="U34" s="233"/>
      <c r="V34" s="233"/>
      <c r="W34" s="233"/>
      <c r="X34" s="233"/>
      <c r="Y34" s="233"/>
      <c r="Z34" s="233"/>
      <c r="AA34" s="233"/>
      <c r="AB34" s="233"/>
      <c r="AC34" s="233"/>
      <c r="AD34" s="233"/>
      <c r="AE34" s="233"/>
      <c r="AF34"/>
      <c r="AG34"/>
      <c r="AH34" s="232"/>
      <c r="AI34" s="233"/>
      <c r="AJ34" s="233"/>
      <c r="AK34" s="233"/>
      <c r="AL34" s="233"/>
      <c r="AM34" s="233"/>
    </row>
    <row r="35" spans="2:39" s="229" customFormat="1" ht="62.4" x14ac:dyDescent="0.25">
      <c r="B35" s="250" t="s">
        <v>286</v>
      </c>
      <c r="C35" s="250"/>
      <c r="D35" s="69"/>
      <c r="E35" s="69"/>
      <c r="F35" s="69"/>
      <c r="G35" s="260"/>
      <c r="H35" s="69"/>
      <c r="I35" s="69"/>
      <c r="J35" s="69"/>
      <c r="K35" s="69"/>
      <c r="L35" s="69"/>
      <c r="M35" s="69"/>
      <c r="N35" s="226"/>
      <c r="O35" s="280"/>
      <c r="P35"/>
      <c r="Q35"/>
      <c r="R35"/>
      <c r="S35" s="233"/>
      <c r="T35" s="233"/>
      <c r="U35" s="233"/>
      <c r="V35" s="233"/>
      <c r="W35" s="233"/>
      <c r="X35" s="233"/>
      <c r="Y35" s="233"/>
      <c r="Z35" s="233"/>
      <c r="AA35" s="233"/>
      <c r="AB35" s="233"/>
      <c r="AC35" s="233"/>
      <c r="AD35" s="233"/>
      <c r="AE35" s="233"/>
      <c r="AF35"/>
      <c r="AG35"/>
      <c r="AH35" s="232"/>
      <c r="AI35" s="233"/>
      <c r="AJ35" s="233"/>
      <c r="AK35" s="233"/>
      <c r="AL35" s="233"/>
      <c r="AM35" s="233"/>
    </row>
    <row r="36" spans="2:39" x14ac:dyDescent="0.25">
      <c r="B36" s="94"/>
      <c r="C36" s="88"/>
      <c r="D36" s="69"/>
      <c r="E36" s="69"/>
      <c r="F36" s="69"/>
      <c r="G36" s="260"/>
      <c r="H36" s="69"/>
      <c r="I36" s="69"/>
      <c r="J36" s="69"/>
      <c r="K36" s="69"/>
      <c r="L36" s="69"/>
      <c r="M36" s="226"/>
      <c r="N36" s="226"/>
      <c r="O36" s="280"/>
      <c r="S36" s="233"/>
      <c r="T36" s="233"/>
      <c r="U36" s="233"/>
      <c r="V36" s="233"/>
      <c r="W36" s="233"/>
      <c r="X36" s="233"/>
      <c r="Y36" s="233"/>
      <c r="Z36" s="233"/>
      <c r="AA36" s="233"/>
      <c r="AB36" s="233"/>
      <c r="AC36" s="233"/>
      <c r="AD36" s="233"/>
      <c r="AE36" s="233"/>
      <c r="AF36"/>
      <c r="AG36"/>
      <c r="AH36" s="232"/>
      <c r="AI36" s="233"/>
      <c r="AJ36" s="233"/>
      <c r="AK36" s="233"/>
      <c r="AL36" s="233"/>
      <c r="AM36" s="233"/>
    </row>
    <row r="37" spans="2:39" ht="62.4" x14ac:dyDescent="0.25">
      <c r="B37" s="250" t="s">
        <v>287</v>
      </c>
      <c r="C37" s="286">
        <v>0.54952000000000001</v>
      </c>
      <c r="D37" s="69"/>
      <c r="E37" s="69"/>
      <c r="F37" s="69"/>
      <c r="G37" s="260"/>
      <c r="H37" s="69"/>
      <c r="I37" s="69"/>
      <c r="J37" s="69"/>
      <c r="K37" s="69"/>
      <c r="L37" s="69"/>
      <c r="M37" s="226"/>
      <c r="N37" s="226"/>
      <c r="O37" s="280"/>
      <c r="S37" s="233"/>
      <c r="T37" s="233"/>
      <c r="U37" s="233"/>
      <c r="V37" s="233"/>
      <c r="W37" s="233"/>
      <c r="X37" s="233"/>
      <c r="Y37" s="233"/>
      <c r="Z37" s="233"/>
      <c r="AA37" s="233"/>
      <c r="AB37" s="233"/>
      <c r="AC37" s="233"/>
      <c r="AD37" s="233"/>
      <c r="AE37" s="233"/>
      <c r="AF37"/>
      <c r="AG37"/>
      <c r="AH37" s="232"/>
      <c r="AI37" s="233"/>
      <c r="AJ37" s="233"/>
      <c r="AK37" s="233"/>
      <c r="AL37" s="233"/>
      <c r="AM37" s="233"/>
    </row>
    <row r="38" spans="2:39" x14ac:dyDescent="0.25">
      <c r="B38" s="94" t="s">
        <v>139</v>
      </c>
      <c r="C38" s="287">
        <v>0.54952000000000001</v>
      </c>
      <c r="D38" s="281"/>
      <c r="E38" s="69"/>
      <c r="F38" s="69"/>
      <c r="G38" s="260"/>
      <c r="H38" s="69"/>
      <c r="I38" s="69"/>
      <c r="J38" s="69"/>
      <c r="K38" s="69"/>
      <c r="L38" s="69"/>
      <c r="M38" s="69"/>
      <c r="N38" s="218"/>
      <c r="O38" s="280"/>
      <c r="S38" s="233"/>
      <c r="T38" s="233"/>
      <c r="U38" s="233"/>
      <c r="V38" s="233"/>
      <c r="W38" s="233"/>
      <c r="X38" s="233"/>
      <c r="Y38" s="233"/>
      <c r="Z38" s="233"/>
      <c r="AA38" s="233"/>
      <c r="AB38" s="233"/>
      <c r="AC38" s="233"/>
      <c r="AD38" s="233"/>
      <c r="AE38" s="233"/>
      <c r="AF38"/>
      <c r="AG38"/>
      <c r="AH38" s="232"/>
      <c r="AI38" s="233"/>
      <c r="AJ38" s="233"/>
      <c r="AK38" s="233"/>
      <c r="AL38" s="233"/>
      <c r="AM38" s="233"/>
    </row>
    <row r="39" spans="2:39" s="236" customFormat="1" x14ac:dyDescent="0.25">
      <c r="B39" s="94"/>
      <c r="C39" s="94"/>
      <c r="D39" s="281"/>
      <c r="E39" s="69"/>
      <c r="F39" s="69"/>
      <c r="G39" s="260"/>
      <c r="H39" s="69"/>
      <c r="I39" s="69"/>
      <c r="J39" s="69"/>
      <c r="K39" s="69"/>
      <c r="L39" s="69"/>
      <c r="M39" s="69"/>
      <c r="N39" s="218"/>
      <c r="O39" s="280"/>
      <c r="S39" s="233"/>
      <c r="T39" s="233"/>
      <c r="U39" s="233"/>
      <c r="V39" s="233"/>
      <c r="W39" s="233"/>
      <c r="X39" s="233"/>
      <c r="Y39" s="233"/>
      <c r="Z39" s="233"/>
      <c r="AA39" s="233"/>
      <c r="AB39" s="233"/>
      <c r="AC39" s="233"/>
      <c r="AD39" s="233"/>
      <c r="AE39" s="233"/>
      <c r="AH39" s="232"/>
      <c r="AI39" s="233"/>
      <c r="AJ39" s="233"/>
      <c r="AK39" s="233"/>
      <c r="AL39" s="233"/>
      <c r="AM39" s="233"/>
    </row>
    <row r="40" spans="2:39" s="236" customFormat="1" x14ac:dyDescent="0.25">
      <c r="B40" s="94"/>
      <c r="C40" s="94"/>
      <c r="D40" s="281"/>
      <c r="E40" s="69"/>
      <c r="F40" s="69"/>
      <c r="G40" s="260"/>
      <c r="H40" s="69"/>
      <c r="I40" s="69"/>
      <c r="J40" s="69"/>
      <c r="K40" s="69"/>
      <c r="L40" s="69"/>
      <c r="M40" s="69"/>
      <c r="N40" s="218"/>
      <c r="O40" s="280"/>
      <c r="S40" s="233"/>
      <c r="T40" s="233"/>
      <c r="U40" s="233"/>
      <c r="V40" s="233"/>
      <c r="W40" s="233"/>
      <c r="X40" s="233"/>
      <c r="Y40" s="233"/>
      <c r="Z40" s="233"/>
      <c r="AA40" s="233"/>
      <c r="AB40" s="233"/>
      <c r="AC40" s="233"/>
      <c r="AD40" s="233"/>
      <c r="AE40" s="233"/>
      <c r="AH40" s="232"/>
      <c r="AI40" s="233"/>
      <c r="AJ40" s="233"/>
      <c r="AK40" s="233"/>
      <c r="AL40" s="233"/>
      <c r="AM40" s="233"/>
    </row>
    <row r="41" spans="2:39" s="236" customFormat="1" ht="15.6" x14ac:dyDescent="0.25">
      <c r="B41" s="93" t="s">
        <v>293</v>
      </c>
      <c r="C41" s="94"/>
      <c r="D41" s="281"/>
      <c r="E41" s="69"/>
      <c r="F41" s="69"/>
      <c r="G41" s="260"/>
      <c r="H41" s="69"/>
      <c r="I41" s="69"/>
      <c r="J41" s="69"/>
      <c r="K41" s="69"/>
      <c r="L41" s="69"/>
      <c r="M41" s="69"/>
      <c r="N41" s="218"/>
      <c r="O41" s="280"/>
      <c r="S41" s="233"/>
      <c r="T41" s="233"/>
      <c r="U41" s="233"/>
      <c r="V41" s="233"/>
      <c r="W41" s="233"/>
      <c r="X41" s="233"/>
      <c r="Y41" s="233"/>
      <c r="Z41" s="233"/>
      <c r="AA41" s="233"/>
      <c r="AB41" s="233"/>
      <c r="AC41" s="233"/>
      <c r="AD41" s="233"/>
      <c r="AE41" s="233"/>
      <c r="AH41" s="232"/>
      <c r="AI41" s="233"/>
      <c r="AJ41" s="233"/>
      <c r="AK41" s="233"/>
      <c r="AL41" s="233"/>
      <c r="AM41" s="233"/>
    </row>
    <row r="42" spans="2:39" s="236" customFormat="1" ht="15.6" x14ac:dyDescent="0.25">
      <c r="B42" s="93" t="s">
        <v>294</v>
      </c>
      <c r="C42" s="94"/>
      <c r="D42" s="281"/>
      <c r="E42" s="69"/>
      <c r="F42" s="69"/>
      <c r="G42" s="260"/>
      <c r="H42" s="69"/>
      <c r="I42" s="69"/>
      <c r="J42" s="69"/>
      <c r="K42" s="69"/>
      <c r="L42" s="69"/>
      <c r="M42" s="69"/>
      <c r="N42" s="218"/>
      <c r="O42" s="280"/>
      <c r="S42" s="233"/>
      <c r="T42" s="233"/>
      <c r="U42" s="233"/>
      <c r="V42" s="233"/>
      <c r="W42" s="233"/>
      <c r="X42" s="233"/>
      <c r="Y42" s="233"/>
      <c r="Z42" s="233"/>
      <c r="AA42" s="233"/>
      <c r="AB42" s="233"/>
      <c r="AC42" s="233"/>
      <c r="AD42" s="233"/>
      <c r="AE42" s="233"/>
      <c r="AH42" s="232"/>
      <c r="AI42" s="233"/>
      <c r="AJ42" s="233"/>
      <c r="AK42" s="233"/>
      <c r="AL42" s="233"/>
      <c r="AM42" s="233"/>
    </row>
    <row r="43" spans="2:39" s="236" customFormat="1" x14ac:dyDescent="0.25">
      <c r="B43" s="94"/>
      <c r="C43" s="94"/>
      <c r="D43" s="281"/>
      <c r="E43" s="69"/>
      <c r="F43" s="69"/>
      <c r="G43" s="260"/>
      <c r="H43" s="69"/>
      <c r="I43" s="69"/>
      <c r="J43" s="69"/>
      <c r="K43" s="69"/>
      <c r="L43" s="69"/>
      <c r="M43" s="69"/>
      <c r="N43" s="218"/>
      <c r="O43" s="280"/>
      <c r="S43" s="233"/>
      <c r="T43" s="233"/>
      <c r="U43" s="233"/>
      <c r="V43" s="233"/>
      <c r="W43" s="233"/>
      <c r="X43" s="233"/>
      <c r="Y43" s="233"/>
      <c r="Z43" s="233"/>
      <c r="AA43" s="233"/>
      <c r="AB43" s="233"/>
      <c r="AC43" s="233"/>
      <c r="AD43" s="233"/>
      <c r="AE43" s="233"/>
      <c r="AH43" s="232"/>
      <c r="AI43" s="233"/>
      <c r="AJ43" s="233"/>
      <c r="AK43" s="233"/>
      <c r="AL43" s="233"/>
      <c r="AM43" s="233"/>
    </row>
    <row r="44" spans="2:39" ht="15.6" x14ac:dyDescent="0.25">
      <c r="B44" s="93" t="s">
        <v>144</v>
      </c>
      <c r="C44" s="96">
        <v>18.836413333333333</v>
      </c>
      <c r="D44" s="264"/>
      <c r="E44" s="69"/>
      <c r="F44" s="69"/>
      <c r="G44" s="69"/>
      <c r="H44" s="69"/>
      <c r="I44" s="69"/>
      <c r="J44" s="69"/>
      <c r="K44" s="69"/>
      <c r="L44" s="69"/>
      <c r="M44" s="69"/>
      <c r="N44" s="69"/>
      <c r="O44" s="282"/>
      <c r="S44" s="234"/>
      <c r="T44" s="234"/>
      <c r="U44" s="234"/>
      <c r="V44" s="234"/>
      <c r="W44" s="234"/>
      <c r="X44" s="234"/>
      <c r="Y44" s="234"/>
      <c r="Z44" s="234"/>
      <c r="AA44" s="234"/>
      <c r="AB44" s="234"/>
      <c r="AC44" s="234"/>
      <c r="AD44" s="234"/>
      <c r="AE44" s="234"/>
      <c r="AF44"/>
      <c r="AG44"/>
      <c r="AH44" s="235"/>
      <c r="AI44" s="234"/>
      <c r="AJ44" s="234"/>
      <c r="AK44" s="234"/>
      <c r="AL44" s="234"/>
      <c r="AM44" s="234"/>
    </row>
    <row r="45" spans="2:39" ht="15.6" x14ac:dyDescent="0.25">
      <c r="B45" s="93" t="s">
        <v>121</v>
      </c>
      <c r="C45" s="285">
        <v>37113.296000000002</v>
      </c>
      <c r="D45" s="69"/>
      <c r="E45" s="69"/>
      <c r="F45" s="69"/>
      <c r="G45" s="69"/>
      <c r="H45" s="69"/>
      <c r="I45" s="69"/>
      <c r="J45" s="69"/>
      <c r="K45" s="69"/>
      <c r="L45" s="69"/>
      <c r="M45" s="69"/>
      <c r="N45" s="69"/>
      <c r="O45" s="280"/>
      <c r="S45" s="233"/>
      <c r="T45" s="233"/>
      <c r="U45" s="233"/>
      <c r="V45" s="233"/>
      <c r="W45" s="233"/>
      <c r="X45" s="233"/>
      <c r="Y45" s="233"/>
      <c r="Z45" s="233"/>
      <c r="AA45" s="233"/>
      <c r="AB45" s="233"/>
      <c r="AC45" s="233"/>
      <c r="AD45" s="233"/>
      <c r="AE45" s="233"/>
      <c r="AF45"/>
      <c r="AG45"/>
      <c r="AH45" s="232"/>
      <c r="AI45" s="233"/>
      <c r="AJ45" s="233"/>
      <c r="AK45" s="233"/>
      <c r="AL45" s="233"/>
      <c r="AM45" s="233"/>
    </row>
    <row r="46" spans="2:39" x14ac:dyDescent="0.25">
      <c r="D46" s="69"/>
      <c r="E46" s="69"/>
      <c r="F46" s="69"/>
      <c r="G46" s="69"/>
      <c r="H46" s="69"/>
      <c r="I46" s="69"/>
      <c r="J46" s="69"/>
      <c r="K46" s="69"/>
      <c r="L46" s="69"/>
      <c r="M46" s="69"/>
      <c r="N46" s="69"/>
      <c r="O46" s="280"/>
      <c r="S46" s="233"/>
      <c r="T46" s="233"/>
      <c r="U46" s="233"/>
      <c r="V46" s="233"/>
      <c r="W46" s="233"/>
      <c r="X46" s="233"/>
      <c r="Y46" s="233"/>
      <c r="Z46" s="233"/>
      <c r="AA46" s="233"/>
      <c r="AB46" s="233"/>
      <c r="AC46" s="233"/>
      <c r="AD46" s="233"/>
      <c r="AE46" s="233"/>
      <c r="AF46"/>
      <c r="AG46"/>
      <c r="AH46" s="232"/>
      <c r="AI46" s="233"/>
      <c r="AJ46" s="233"/>
      <c r="AK46" s="233"/>
      <c r="AL46" s="233"/>
      <c r="AM46" s="233"/>
    </row>
    <row r="47" spans="2:39" x14ac:dyDescent="0.25">
      <c r="D47" s="69"/>
      <c r="E47" s="69"/>
      <c r="F47" s="69"/>
      <c r="G47" s="69"/>
      <c r="H47" s="69"/>
      <c r="I47" s="69"/>
      <c r="J47" s="69"/>
      <c r="K47" s="69"/>
      <c r="L47" s="69"/>
      <c r="M47" s="69"/>
      <c r="N47" s="69"/>
      <c r="O47" s="226"/>
      <c r="S47" s="233"/>
      <c r="T47" s="233"/>
      <c r="U47" s="233"/>
      <c r="V47" s="233"/>
      <c r="W47" s="233"/>
      <c r="X47" s="233"/>
      <c r="Y47" s="233"/>
      <c r="Z47" s="233"/>
      <c r="AA47" s="233"/>
      <c r="AB47" s="233"/>
      <c r="AC47" s="233"/>
      <c r="AD47" s="233"/>
      <c r="AE47" s="233"/>
      <c r="AF47"/>
      <c r="AG47"/>
      <c r="AH47" s="232"/>
      <c r="AI47" s="233"/>
      <c r="AJ47" s="233"/>
      <c r="AK47" s="233"/>
      <c r="AL47" s="233"/>
      <c r="AM47" s="233"/>
    </row>
    <row r="48" spans="2:39" x14ac:dyDescent="0.25">
      <c r="D48" s="69"/>
      <c r="E48" s="69"/>
      <c r="F48" s="69"/>
      <c r="G48" s="69"/>
      <c r="H48" s="69"/>
      <c r="I48" s="69"/>
      <c r="J48" s="69"/>
      <c r="K48" s="69"/>
      <c r="L48" s="69"/>
      <c r="M48" s="69"/>
      <c r="N48" s="69"/>
      <c r="O48" s="226"/>
      <c r="AA48"/>
      <c r="AF48"/>
      <c r="AG48"/>
    </row>
    <row r="49" spans="32:33" x14ac:dyDescent="0.25">
      <c r="AF49"/>
      <c r="AG49"/>
    </row>
    <row r="50" spans="32:33" x14ac:dyDescent="0.25">
      <c r="AF50"/>
      <c r="AG50"/>
    </row>
    <row r="51" spans="32:33" x14ac:dyDescent="0.25">
      <c r="AF51"/>
      <c r="AG51"/>
    </row>
    <row r="52" spans="32:33" x14ac:dyDescent="0.25">
      <c r="AF52"/>
      <c r="AG52"/>
    </row>
    <row r="53" spans="32:33" x14ac:dyDescent="0.25">
      <c r="AF53"/>
      <c r="AG53"/>
    </row>
    <row r="54" spans="32:33" x14ac:dyDescent="0.25">
      <c r="AF54"/>
      <c r="AG54"/>
    </row>
    <row r="55" spans="32:33" x14ac:dyDescent="0.25">
      <c r="AF55"/>
      <c r="AG55"/>
    </row>
    <row r="56" spans="32:33" x14ac:dyDescent="0.25">
      <c r="AF56"/>
      <c r="AG56"/>
    </row>
    <row r="57" spans="32:33" x14ac:dyDescent="0.25">
      <c r="AF57"/>
      <c r="AG57"/>
    </row>
    <row r="58" spans="32:33" x14ac:dyDescent="0.25">
      <c r="AF58"/>
      <c r="AG58"/>
    </row>
    <row r="59" spans="32:33" x14ac:dyDescent="0.25">
      <c r="AF59"/>
      <c r="AG59"/>
    </row>
    <row r="60" spans="32:33" x14ac:dyDescent="0.25">
      <c r="AF60"/>
      <c r="AG60"/>
    </row>
    <row r="61" spans="32:33" x14ac:dyDescent="0.25">
      <c r="AF61"/>
      <c r="AG6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3.8" x14ac:dyDescent="0.25"/>
  <cols>
    <col min="2" max="2" width="58.09765625" customWidth="1"/>
    <col min="3" max="3" width="10.8984375" hidden="1" customWidth="1"/>
    <col min="4" max="4" width="10.8984375" customWidth="1"/>
  </cols>
  <sheetData>
    <row r="2" spans="2:5" x14ac:dyDescent="0.25">
      <c r="B2" s="7" t="s">
        <v>101</v>
      </c>
    </row>
    <row r="3" spans="2:5" x14ac:dyDescent="0.25">
      <c r="E3" s="7"/>
    </row>
    <row r="4" spans="2:5" x14ac:dyDescent="0.25">
      <c r="B4" s="85"/>
      <c r="C4" s="86" t="s">
        <v>95</v>
      </c>
      <c r="D4" s="86" t="s">
        <v>95</v>
      </c>
    </row>
    <row r="5" spans="2:5" ht="15.6" x14ac:dyDescent="0.25">
      <c r="B5" s="93" t="s">
        <v>102</v>
      </c>
      <c r="C5" s="88"/>
      <c r="D5" s="88"/>
    </row>
    <row r="6" spans="2:5" x14ac:dyDescent="0.25">
      <c r="B6" s="85" t="s">
        <v>103</v>
      </c>
      <c r="C6" s="88"/>
      <c r="D6" s="88"/>
    </row>
    <row r="7" spans="2:5" x14ac:dyDescent="0.25">
      <c r="B7" s="85" t="s">
        <v>104</v>
      </c>
      <c r="C7" s="88"/>
      <c r="D7" s="88"/>
    </row>
    <row r="8" spans="2:5" x14ac:dyDescent="0.25">
      <c r="B8" s="94" t="s">
        <v>105</v>
      </c>
      <c r="C8" s="95">
        <v>190.39573076888988</v>
      </c>
      <c r="D8" s="95">
        <v>190</v>
      </c>
    </row>
    <row r="9" spans="2:5" x14ac:dyDescent="0.25">
      <c r="B9" s="94" t="s">
        <v>106</v>
      </c>
      <c r="C9" s="95">
        <v>15.809326344035552</v>
      </c>
      <c r="D9" s="95">
        <v>16</v>
      </c>
    </row>
    <row r="10" spans="2:5" x14ac:dyDescent="0.25">
      <c r="B10" s="94" t="s">
        <v>107</v>
      </c>
      <c r="C10" s="95">
        <v>16.74066510294373</v>
      </c>
      <c r="D10" s="95">
        <v>17</v>
      </c>
    </row>
    <row r="11" spans="2:5" x14ac:dyDescent="0.25">
      <c r="B11" s="94" t="s">
        <v>108</v>
      </c>
      <c r="C11" s="95">
        <v>6.3155439578669128</v>
      </c>
      <c r="D11" s="95">
        <v>6</v>
      </c>
    </row>
    <row r="12" spans="2:5" ht="15.6" x14ac:dyDescent="0.25">
      <c r="B12" s="93" t="s">
        <v>109</v>
      </c>
      <c r="C12" s="95">
        <v>229.26126617373609</v>
      </c>
      <c r="D12" s="95">
        <f>SUM(D8:D11)</f>
        <v>229</v>
      </c>
    </row>
    <row r="13" spans="2:5" x14ac:dyDescent="0.25">
      <c r="B13" s="85"/>
      <c r="C13" s="96"/>
      <c r="D13" s="96"/>
    </row>
    <row r="14" spans="2:5" ht="15.6" x14ac:dyDescent="0.25">
      <c r="B14" s="93" t="s">
        <v>110</v>
      </c>
      <c r="C14" s="96"/>
      <c r="D14" s="96"/>
    </row>
    <row r="15" spans="2:5" x14ac:dyDescent="0.25">
      <c r="B15" s="85" t="s">
        <v>103</v>
      </c>
      <c r="C15" s="96"/>
      <c r="D15" s="96"/>
    </row>
    <row r="16" spans="2:5" x14ac:dyDescent="0.25">
      <c r="B16" s="85" t="s">
        <v>104</v>
      </c>
      <c r="C16" s="96"/>
      <c r="D16" s="96"/>
    </row>
    <row r="17" spans="2:4" x14ac:dyDescent="0.25">
      <c r="B17" s="94" t="s">
        <v>105</v>
      </c>
      <c r="C17" s="95">
        <v>17.333389999999998</v>
      </c>
      <c r="D17" s="95">
        <v>17</v>
      </c>
    </row>
    <row r="18" spans="2:4" x14ac:dyDescent="0.25">
      <c r="B18" s="94" t="s">
        <v>108</v>
      </c>
      <c r="C18" s="95">
        <v>4.3240000000000001E-2</v>
      </c>
      <c r="D18" s="95">
        <v>0</v>
      </c>
    </row>
    <row r="19" spans="2:4" ht="15.6" x14ac:dyDescent="0.25">
      <c r="B19" s="93" t="s">
        <v>111</v>
      </c>
      <c r="C19" s="95">
        <v>17.376630000000002</v>
      </c>
      <c r="D19" s="95">
        <f>SUM(D17:D18)</f>
        <v>17</v>
      </c>
    </row>
    <row r="20" spans="2:4" x14ac:dyDescent="0.25">
      <c r="B20" s="85"/>
      <c r="C20" s="96"/>
      <c r="D20" s="96"/>
    </row>
    <row r="21" spans="2:4" ht="15.6" x14ac:dyDescent="0.25">
      <c r="B21" s="93" t="s">
        <v>112</v>
      </c>
      <c r="C21" s="96"/>
      <c r="D21" s="96"/>
    </row>
    <row r="22" spans="2:4" x14ac:dyDescent="0.25">
      <c r="B22" s="94" t="s">
        <v>105</v>
      </c>
      <c r="C22" s="95">
        <v>2.7E-2</v>
      </c>
      <c r="D22" s="95">
        <v>0</v>
      </c>
    </row>
    <row r="23" spans="2:4" ht="15.6" x14ac:dyDescent="0.25">
      <c r="B23" s="93" t="s">
        <v>113</v>
      </c>
      <c r="C23" s="95">
        <v>2.7E-2</v>
      </c>
      <c r="D23" s="95">
        <f>SUM(D22)</f>
        <v>0</v>
      </c>
    </row>
    <row r="24" spans="2:4" ht="15.6" x14ac:dyDescent="0.25">
      <c r="B24" s="93"/>
      <c r="C24" s="96"/>
      <c r="D24" s="96"/>
    </row>
    <row r="25" spans="2:4" ht="15.6" x14ac:dyDescent="0.25">
      <c r="B25" s="93" t="s">
        <v>114</v>
      </c>
      <c r="C25" s="96"/>
      <c r="D25" s="96"/>
    </row>
    <row r="26" spans="2:4" ht="15.6" x14ac:dyDescent="0.25">
      <c r="B26" s="93" t="s">
        <v>115</v>
      </c>
      <c r="C26" s="96"/>
      <c r="D26" s="96"/>
    </row>
    <row r="27" spans="2:4" ht="15.6" x14ac:dyDescent="0.25">
      <c r="B27" s="93"/>
      <c r="C27" s="96"/>
      <c r="D27" s="96"/>
    </row>
    <row r="28" spans="2:4" ht="15.6" x14ac:dyDescent="0.25">
      <c r="B28" s="93" t="s">
        <v>116</v>
      </c>
      <c r="C28" s="96"/>
      <c r="D28" s="96"/>
    </row>
    <row r="29" spans="2:4" ht="15.6" x14ac:dyDescent="0.25">
      <c r="B29" s="93" t="s">
        <v>117</v>
      </c>
      <c r="C29" s="96"/>
      <c r="D29" s="96"/>
    </row>
    <row r="30" spans="2:4" ht="15.6" x14ac:dyDescent="0.25">
      <c r="B30" s="93"/>
      <c r="C30" s="96"/>
      <c r="D30" s="96"/>
    </row>
    <row r="31" spans="2:4" ht="15.6" x14ac:dyDescent="0.25">
      <c r="B31" s="93" t="s">
        <v>118</v>
      </c>
      <c r="C31" s="96"/>
      <c r="D31" s="96"/>
    </row>
    <row r="32" spans="2:4" ht="15.6" x14ac:dyDescent="0.25">
      <c r="B32" s="93" t="s">
        <v>119</v>
      </c>
      <c r="C32" s="96"/>
      <c r="D32" s="96"/>
    </row>
    <row r="33" spans="2:4" ht="15.6" x14ac:dyDescent="0.25">
      <c r="B33" s="93" t="s">
        <v>120</v>
      </c>
      <c r="C33" s="95">
        <f>C23+C19+C12</f>
        <v>246.66489617373608</v>
      </c>
      <c r="D33" s="95">
        <f>D23+D19+D12</f>
        <v>246</v>
      </c>
    </row>
    <row r="34" spans="2:4" ht="15.6" x14ac:dyDescent="0.25">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3.8" x14ac:dyDescent="0.25"/>
  <cols>
    <col min="2" max="2" width="38.3984375" customWidth="1"/>
    <col min="3" max="3" width="10.8984375" hidden="1" customWidth="1"/>
    <col min="4" max="4" width="10.69921875" customWidth="1"/>
  </cols>
  <sheetData>
    <row r="1" spans="2:4" x14ac:dyDescent="0.25">
      <c r="C1" s="7"/>
    </row>
    <row r="2" spans="2:4" x14ac:dyDescent="0.25">
      <c r="B2" s="7" t="s">
        <v>122</v>
      </c>
      <c r="C2" s="7"/>
    </row>
    <row r="4" spans="2:4" x14ac:dyDescent="0.25">
      <c r="B4" s="85"/>
      <c r="C4" s="86" t="s">
        <v>95</v>
      </c>
      <c r="D4" s="86" t="s">
        <v>95</v>
      </c>
    </row>
    <row r="5" spans="2:4" ht="15.6" x14ac:dyDescent="0.25">
      <c r="B5" s="93" t="s">
        <v>123</v>
      </c>
      <c r="C5" s="88"/>
      <c r="D5" s="88"/>
    </row>
    <row r="6" spans="2:4" ht="15.6" x14ac:dyDescent="0.25">
      <c r="B6" s="93" t="s">
        <v>124</v>
      </c>
      <c r="C6" s="88"/>
      <c r="D6" s="88"/>
    </row>
    <row r="7" spans="2:4" ht="15.6" x14ac:dyDescent="0.25">
      <c r="B7" s="93"/>
      <c r="C7" s="88"/>
      <c r="D7" s="88"/>
    </row>
    <row r="8" spans="2:4" ht="15.6" x14ac:dyDescent="0.25">
      <c r="B8" s="93" t="s">
        <v>125</v>
      </c>
      <c r="C8" s="88"/>
      <c r="D8" s="88"/>
    </row>
    <row r="9" spans="2:4" ht="15.6" x14ac:dyDescent="0.25">
      <c r="B9" s="93" t="s">
        <v>126</v>
      </c>
      <c r="C9" s="88"/>
      <c r="D9" s="88"/>
    </row>
    <row r="10" spans="2:4" ht="15.6" x14ac:dyDescent="0.25">
      <c r="B10" s="93"/>
      <c r="C10" s="88"/>
      <c r="D10" s="88"/>
    </row>
    <row r="11" spans="2:4" ht="15.6" x14ac:dyDescent="0.25">
      <c r="B11" s="93" t="s">
        <v>127</v>
      </c>
      <c r="C11" s="88"/>
      <c r="D11" s="88"/>
    </row>
    <row r="12" spans="2:4" ht="15.6" x14ac:dyDescent="0.25">
      <c r="B12" s="93" t="s">
        <v>128</v>
      </c>
      <c r="C12" s="88"/>
      <c r="D12" s="88"/>
    </row>
    <row r="13" spans="2:4" ht="15.6" x14ac:dyDescent="0.25">
      <c r="B13" s="93"/>
      <c r="C13" s="88"/>
      <c r="D13" s="88"/>
    </row>
    <row r="14" spans="2:4" ht="15.6" x14ac:dyDescent="0.25">
      <c r="B14" s="93" t="s">
        <v>129</v>
      </c>
      <c r="C14" s="88"/>
      <c r="D14" s="88"/>
    </row>
    <row r="15" spans="2:4" ht="15.6" x14ac:dyDescent="0.25">
      <c r="B15" s="93" t="s">
        <v>130</v>
      </c>
      <c r="C15" s="88"/>
      <c r="D15" s="88"/>
    </row>
    <row r="16" spans="2:4" ht="15.6" x14ac:dyDescent="0.25">
      <c r="B16" s="93" t="s">
        <v>131</v>
      </c>
      <c r="C16" s="88"/>
      <c r="D16" s="88"/>
    </row>
    <row r="17" spans="2:4" x14ac:dyDescent="0.25">
      <c r="B17" s="94" t="s">
        <v>132</v>
      </c>
      <c r="C17" s="95">
        <v>19.375758767312501</v>
      </c>
      <c r="D17" s="95">
        <v>19</v>
      </c>
    </row>
    <row r="18" spans="2:4" ht="15.6" x14ac:dyDescent="0.25">
      <c r="B18" s="93" t="s">
        <v>133</v>
      </c>
      <c r="C18" s="95">
        <f>SUM(C17)</f>
        <v>19.375758767312501</v>
      </c>
      <c r="D18" s="95">
        <f>SUM(D17)</f>
        <v>19</v>
      </c>
    </row>
    <row r="19" spans="2:4" ht="15.6" x14ac:dyDescent="0.25">
      <c r="B19" s="93"/>
      <c r="C19" s="95"/>
      <c r="D19" s="95"/>
    </row>
    <row r="20" spans="2:4" ht="15.6" x14ac:dyDescent="0.25">
      <c r="B20" s="93" t="s">
        <v>134</v>
      </c>
      <c r="C20" s="88"/>
      <c r="D20" s="88"/>
    </row>
    <row r="21" spans="2:4" ht="15.6" x14ac:dyDescent="0.25">
      <c r="B21" s="93" t="s">
        <v>135</v>
      </c>
      <c r="C21" s="88"/>
      <c r="D21" s="88"/>
    </row>
    <row r="22" spans="2:4" x14ac:dyDescent="0.25">
      <c r="B22" s="94" t="s">
        <v>136</v>
      </c>
      <c r="C22" s="95">
        <v>2.731889853589041</v>
      </c>
      <c r="D22" s="95">
        <v>3</v>
      </c>
    </row>
    <row r="23" spans="2:4" ht="15.6" x14ac:dyDescent="0.25">
      <c r="B23" s="93" t="s">
        <v>137</v>
      </c>
      <c r="C23" s="88"/>
      <c r="D23" s="88"/>
    </row>
    <row r="24" spans="2:4" x14ac:dyDescent="0.25">
      <c r="B24" s="94" t="s">
        <v>138</v>
      </c>
      <c r="C24" s="95">
        <v>111.830964096109</v>
      </c>
      <c r="D24" s="95">
        <v>112</v>
      </c>
    </row>
    <row r="25" spans="2:4" x14ac:dyDescent="0.25">
      <c r="B25" s="94" t="s">
        <v>139</v>
      </c>
      <c r="C25" s="95">
        <v>54.363268493045673</v>
      </c>
      <c r="D25" s="95">
        <v>54</v>
      </c>
    </row>
    <row r="26" spans="2:4" x14ac:dyDescent="0.25">
      <c r="B26" s="94" t="s">
        <v>140</v>
      </c>
      <c r="C26" s="95">
        <v>16.101717390262248</v>
      </c>
      <c r="D26" s="95">
        <v>16</v>
      </c>
    </row>
    <row r="27" spans="2:4" x14ac:dyDescent="0.25">
      <c r="B27" s="94" t="s">
        <v>141</v>
      </c>
      <c r="C27" s="95">
        <v>10.590793981426721</v>
      </c>
      <c r="D27" s="95">
        <v>11</v>
      </c>
    </row>
    <row r="28" spans="2:4" x14ac:dyDescent="0.25">
      <c r="B28" s="94" t="s">
        <v>142</v>
      </c>
      <c r="C28" s="95">
        <v>18.053174554454461</v>
      </c>
      <c r="D28" s="95">
        <v>18</v>
      </c>
    </row>
    <row r="29" spans="2:4" x14ac:dyDescent="0.25">
      <c r="B29" s="94" t="s">
        <v>108</v>
      </c>
      <c r="C29" s="95">
        <v>3.6905413636920277</v>
      </c>
      <c r="D29" s="95">
        <v>4</v>
      </c>
    </row>
    <row r="30" spans="2:4" ht="15.6" x14ac:dyDescent="0.25">
      <c r="B30" s="93" t="s">
        <v>143</v>
      </c>
      <c r="C30" s="95">
        <f>SUM(C22:C29)</f>
        <v>217.36234973257919</v>
      </c>
      <c r="D30" s="95">
        <f>SUM(D22:D29)</f>
        <v>218</v>
      </c>
    </row>
    <row r="31" spans="2:4" ht="15.6" x14ac:dyDescent="0.25">
      <c r="B31" s="93"/>
      <c r="C31" s="88"/>
      <c r="D31" s="88"/>
    </row>
    <row r="32" spans="2:4" ht="15.6" x14ac:dyDescent="0.25">
      <c r="B32" s="93" t="s">
        <v>144</v>
      </c>
      <c r="C32" s="95">
        <f>C30+C18</f>
        <v>236.73810849989169</v>
      </c>
      <c r="D32" s="95">
        <f>D30+D18</f>
        <v>237</v>
      </c>
    </row>
    <row r="33" spans="2:4" ht="15.6" x14ac:dyDescent="0.25">
      <c r="B33" s="93" t="s">
        <v>121</v>
      </c>
      <c r="C33" s="97">
        <v>665416.978</v>
      </c>
      <c r="D33" s="90">
        <v>665417</v>
      </c>
    </row>
    <row r="41" spans="2:4" x14ac:dyDescent="0.25">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3.8" x14ac:dyDescent="0.25"/>
  <cols>
    <col min="1" max="1" width="24" bestFit="1" customWidth="1"/>
    <col min="2" max="2" width="13" customWidth="1"/>
    <col min="3" max="3" width="13.09765625" style="123" customWidth="1"/>
    <col min="4" max="4" width="19.3984375" customWidth="1"/>
    <col min="5" max="5" width="14.3984375" customWidth="1"/>
    <col min="6" max="6" width="12.3984375" customWidth="1"/>
    <col min="7" max="7" width="17.19921875" bestFit="1" customWidth="1"/>
    <col min="8" max="8" width="17.19921875" style="123" customWidth="1"/>
    <col min="9" max="9" width="18.3984375" bestFit="1" customWidth="1"/>
    <col min="10" max="10" width="17.3984375" bestFit="1" customWidth="1"/>
    <col min="12" max="12" width="18.09765625" bestFit="1" customWidth="1"/>
  </cols>
  <sheetData>
    <row r="1" spans="1:12" x14ac:dyDescent="0.25">
      <c r="A1" s="123" t="s">
        <v>95</v>
      </c>
    </row>
    <row r="2" spans="1:12" ht="14.4" thickBot="1" x14ac:dyDescent="0.3"/>
    <row r="3" spans="1:12" ht="72" customHeight="1" x14ac:dyDescent="0.25">
      <c r="A3" s="131"/>
      <c r="B3" s="132" t="s">
        <v>167</v>
      </c>
      <c r="C3" s="133" t="s">
        <v>170</v>
      </c>
      <c r="D3" s="133" t="s">
        <v>168</v>
      </c>
      <c r="E3" s="133" t="s">
        <v>169</v>
      </c>
      <c r="F3" s="133" t="s">
        <v>172</v>
      </c>
      <c r="G3" s="133" t="s">
        <v>204</v>
      </c>
      <c r="H3" s="133" t="s">
        <v>205</v>
      </c>
      <c r="I3" s="133" t="s">
        <v>206</v>
      </c>
      <c r="J3" s="134" t="s">
        <v>186</v>
      </c>
      <c r="K3" s="134" t="s">
        <v>207</v>
      </c>
    </row>
    <row r="4" spans="1:12" ht="15.6" x14ac:dyDescent="0.3">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6" x14ac:dyDescent="0.3">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6" x14ac:dyDescent="0.3">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6" x14ac:dyDescent="0.3">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6" x14ac:dyDescent="0.3">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6" x14ac:dyDescent="0.3">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6" x14ac:dyDescent="0.3">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6" x14ac:dyDescent="0.3">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2" thickBot="1" x14ac:dyDescent="0.35">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x14ac:dyDescent="0.25">
      <c r="B14" s="126"/>
      <c r="C14" s="126"/>
      <c r="D14" s="127" t="s">
        <v>173</v>
      </c>
    </row>
    <row r="18" spans="1:8" ht="14.4" thickBot="1" x14ac:dyDescent="0.3"/>
    <row r="19" spans="1:8" x14ac:dyDescent="0.25">
      <c r="A19" s="202"/>
      <c r="B19" s="295" t="s">
        <v>157</v>
      </c>
      <c r="C19" s="295"/>
      <c r="D19" s="296"/>
      <c r="E19" s="295" t="s">
        <v>160</v>
      </c>
      <c r="F19" s="295"/>
      <c r="G19" s="296"/>
      <c r="H19"/>
    </row>
    <row r="20" spans="1:8" x14ac:dyDescent="0.25">
      <c r="A20" s="203" t="s">
        <v>148</v>
      </c>
      <c r="B20" s="102" t="s">
        <v>149</v>
      </c>
      <c r="C20" s="102" t="s">
        <v>150</v>
      </c>
      <c r="D20" s="204" t="s">
        <v>151</v>
      </c>
      <c r="E20" s="102" t="s">
        <v>149</v>
      </c>
      <c r="F20" s="102" t="s">
        <v>150</v>
      </c>
      <c r="G20" s="204" t="s">
        <v>151</v>
      </c>
      <c r="H20"/>
    </row>
    <row r="21" spans="1:8" x14ac:dyDescent="0.25">
      <c r="A21" s="205" t="s">
        <v>152</v>
      </c>
      <c r="B21" s="114">
        <v>1289.1703067034296</v>
      </c>
      <c r="C21" s="114">
        <v>2367079.8256958188</v>
      </c>
      <c r="D21" s="206">
        <v>5.4462477044874035E-4</v>
      </c>
      <c r="E21" s="114">
        <v>642.55430703085608</v>
      </c>
      <c r="F21" s="114">
        <v>956771.60082110902</v>
      </c>
      <c r="G21" s="206">
        <f>E21/F21</f>
        <v>6.7158588996518167E-4</v>
      </c>
      <c r="H21"/>
    </row>
    <row r="22" spans="1:8" x14ac:dyDescent="0.25">
      <c r="A22" s="205" t="s">
        <v>153</v>
      </c>
      <c r="B22" s="114">
        <v>2426.2876455239589</v>
      </c>
      <c r="C22" s="114">
        <v>9663879.6340248752</v>
      </c>
      <c r="D22" s="206">
        <v>2.5106765992629016E-4</v>
      </c>
      <c r="E22" s="114">
        <v>1569.1301303524301</v>
      </c>
      <c r="F22" s="114">
        <v>5855411.7671284797</v>
      </c>
      <c r="G22" s="207">
        <f>E22/F22</f>
        <v>2.6797946801304781E-4</v>
      </c>
      <c r="H22"/>
    </row>
    <row r="23" spans="1:8" x14ac:dyDescent="0.25">
      <c r="A23" s="205" t="s">
        <v>154</v>
      </c>
      <c r="B23" s="114">
        <v>1594.5193078240998</v>
      </c>
      <c r="C23" s="114">
        <v>5905444.4879564745</v>
      </c>
      <c r="D23" s="207">
        <v>2.7000834756400678E-4</v>
      </c>
      <c r="E23" s="114">
        <v>1881.60475071627</v>
      </c>
      <c r="F23" s="114">
        <v>6113415.1953161005</v>
      </c>
      <c r="G23" s="207">
        <f>E23/F23</f>
        <v>3.0778291521208872E-4</v>
      </c>
      <c r="H23"/>
    </row>
    <row r="24" spans="1:8" x14ac:dyDescent="0.25">
      <c r="A24" s="205" t="s">
        <v>155</v>
      </c>
      <c r="B24" s="114">
        <v>15.260999999999999</v>
      </c>
      <c r="C24" s="114">
        <v>76291.584821097989</v>
      </c>
      <c r="D24" s="207">
        <v>2.0003516817466426E-4</v>
      </c>
      <c r="E24" s="114">
        <v>101.93544849794999</v>
      </c>
      <c r="F24" s="114">
        <v>509677.24248975003</v>
      </c>
      <c r="G24" s="207">
        <f>E24/F24</f>
        <v>1.9999999999999998E-4</v>
      </c>
      <c r="H24"/>
    </row>
    <row r="25" spans="1:8" ht="14.4" thickBot="1" x14ac:dyDescent="0.3">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5">
      <c r="A36" s="100"/>
      <c r="B36" s="100" t="s">
        <v>158</v>
      </c>
      <c r="C36" s="100" t="s">
        <v>93</v>
      </c>
      <c r="D36" s="100" t="s">
        <v>92</v>
      </c>
    </row>
    <row r="37" spans="1:4" x14ac:dyDescent="0.25">
      <c r="A37" s="102" t="s">
        <v>152</v>
      </c>
      <c r="B37" s="121">
        <v>6.7158588996518167E-4</v>
      </c>
      <c r="C37" s="121">
        <v>5.4462477044874035E-4</v>
      </c>
      <c r="D37" s="121">
        <v>5.7251924765665979E-4</v>
      </c>
    </row>
    <row r="38" spans="1:4" x14ac:dyDescent="0.25">
      <c r="A38" s="102" t="s">
        <v>153</v>
      </c>
      <c r="B38" s="121">
        <v>2.6797946801304781E-4</v>
      </c>
      <c r="C38" s="121">
        <v>2.5106765992629016E-4</v>
      </c>
      <c r="D38" s="121">
        <v>3.3971007849733939E-4</v>
      </c>
    </row>
    <row r="39" spans="1:4" x14ac:dyDescent="0.25">
      <c r="A39" s="102" t="s">
        <v>154</v>
      </c>
      <c r="B39" s="121">
        <v>3.0778291521208872E-4</v>
      </c>
      <c r="C39" s="121">
        <v>2.7000834756400678E-4</v>
      </c>
      <c r="D39" s="121">
        <v>2.325079857373713E-4</v>
      </c>
    </row>
    <row r="40" spans="1:4" x14ac:dyDescent="0.25">
      <c r="A40" s="102" t="s">
        <v>155</v>
      </c>
      <c r="B40" s="121">
        <v>1.9999999999999998E-4</v>
      </c>
      <c r="C40" s="121">
        <v>2.0003516817466426E-4</v>
      </c>
      <c r="D40" s="100"/>
    </row>
    <row r="41" spans="1:4" x14ac:dyDescent="0.25">
      <c r="A41" s="102" t="s">
        <v>156</v>
      </c>
      <c r="B41" s="121">
        <v>3.1225444845727287E-4</v>
      </c>
      <c r="C41" s="121">
        <v>2.9563805430696168E-4</v>
      </c>
      <c r="D41" s="121">
        <v>3.3303148626304157E-4</v>
      </c>
    </row>
    <row r="60" spans="1:7" x14ac:dyDescent="0.25">
      <c r="B60" s="123" t="s">
        <v>161</v>
      </c>
      <c r="C60"/>
    </row>
    <row r="61" spans="1:7" x14ac:dyDescent="0.25">
      <c r="B61" s="123" t="s">
        <v>162</v>
      </c>
      <c r="C61"/>
    </row>
    <row r="62" spans="1:7" x14ac:dyDescent="0.25">
      <c r="A62" s="123"/>
      <c r="B62" s="123"/>
      <c r="D62" s="123"/>
      <c r="E62" s="123"/>
      <c r="F62" s="123"/>
      <c r="G62" s="123"/>
    </row>
    <row r="63" spans="1:7" x14ac:dyDescent="0.25">
      <c r="B63" s="123" t="s">
        <v>163</v>
      </c>
      <c r="C63" s="123" t="s">
        <v>164</v>
      </c>
      <c r="D63" s="123" t="s">
        <v>165</v>
      </c>
    </row>
    <row r="64" spans="1:7" x14ac:dyDescent="0.25">
      <c r="A64" s="123" t="s">
        <v>93</v>
      </c>
      <c r="B64" s="124">
        <v>2367079.8256958188</v>
      </c>
      <c r="C64" s="81">
        <v>1250079.2098099999</v>
      </c>
      <c r="D64" s="110">
        <v>0.5281102885672776</v>
      </c>
      <c r="E64" s="123"/>
      <c r="F64" s="123"/>
      <c r="G64" s="123"/>
    </row>
    <row r="65" spans="1:7" x14ac:dyDescent="0.25">
      <c r="A65" s="123" t="s">
        <v>158</v>
      </c>
      <c r="B65" s="124">
        <v>956771.60082110902</v>
      </c>
      <c r="C65" s="81">
        <v>345469.92665999994</v>
      </c>
      <c r="D65" s="110">
        <v>0.36107878449100589</v>
      </c>
      <c r="E65" s="123"/>
      <c r="F65" s="123"/>
      <c r="G65" s="123"/>
    </row>
    <row r="66" spans="1:7" x14ac:dyDescent="0.25">
      <c r="A66" s="123"/>
      <c r="B66" s="123"/>
      <c r="D66" s="123"/>
      <c r="E66" s="123"/>
      <c r="F66" s="123"/>
      <c r="G66" s="123"/>
    </row>
    <row r="67" spans="1:7" x14ac:dyDescent="0.25">
      <c r="C67"/>
    </row>
    <row r="68" spans="1:7" x14ac:dyDescent="0.25">
      <c r="C68"/>
      <c r="D68" s="123" t="s">
        <v>171</v>
      </c>
    </row>
    <row r="73" spans="1:7" x14ac:dyDescent="0.25">
      <c r="A73" s="102" t="s">
        <v>152</v>
      </c>
      <c r="B73" s="103">
        <v>1289.1703067034296</v>
      </c>
      <c r="C73" s="114">
        <v>2367079.8256958188</v>
      </c>
    </row>
    <row r="74" spans="1:7" x14ac:dyDescent="0.25">
      <c r="A74" s="102" t="s">
        <v>153</v>
      </c>
      <c r="B74" s="103">
        <v>2426.2876455239589</v>
      </c>
      <c r="C74" s="114">
        <v>9663879.6340248752</v>
      </c>
    </row>
    <row r="75" spans="1:7" x14ac:dyDescent="0.25">
      <c r="A75" s="102" t="s">
        <v>154</v>
      </c>
      <c r="B75" s="103">
        <v>1594.5193078240998</v>
      </c>
      <c r="C75" s="114">
        <v>5905444.4879564745</v>
      </c>
    </row>
    <row r="76" spans="1:7" x14ac:dyDescent="0.25">
      <c r="A76" s="102" t="s">
        <v>155</v>
      </c>
      <c r="B76" s="103">
        <v>15.260999999999999</v>
      </c>
      <c r="C76" s="114">
        <v>76291.584821097989</v>
      </c>
    </row>
    <row r="77" spans="1:7" x14ac:dyDescent="0.25">
      <c r="A77" s="102" t="s">
        <v>152</v>
      </c>
      <c r="B77" s="103">
        <v>642.55430703085608</v>
      </c>
      <c r="C77" s="114">
        <v>956771.60082110902</v>
      </c>
    </row>
    <row r="78" spans="1:7" x14ac:dyDescent="0.25">
      <c r="A78" s="102" t="s">
        <v>153</v>
      </c>
      <c r="B78" s="103">
        <v>1569.1301303524301</v>
      </c>
      <c r="C78" s="114">
        <v>5855411.7671284797</v>
      </c>
    </row>
    <row r="79" spans="1:7" x14ac:dyDescent="0.25">
      <c r="A79" s="102" t="s">
        <v>154</v>
      </c>
      <c r="B79" s="103">
        <v>1881.60475071627</v>
      </c>
      <c r="C79" s="114">
        <v>6113415.1953161005</v>
      </c>
    </row>
    <row r="80" spans="1:7" x14ac:dyDescent="0.25">
      <c r="A80" s="102" t="s">
        <v>155</v>
      </c>
      <c r="B80" s="103">
        <v>101.93544849794999</v>
      </c>
      <c r="C80" s="114">
        <v>509677.24248975003</v>
      </c>
    </row>
    <row r="105" spans="1:5" x14ac:dyDescent="0.25">
      <c r="A105" s="7" t="s">
        <v>185</v>
      </c>
    </row>
    <row r="106" spans="1:5" ht="14.4" thickBot="1" x14ac:dyDescent="0.3"/>
    <row r="107" spans="1:5" x14ac:dyDescent="0.25">
      <c r="A107" s="144" t="s">
        <v>174</v>
      </c>
      <c r="B107" s="145" t="s">
        <v>148</v>
      </c>
      <c r="C107" s="145" t="s">
        <v>188</v>
      </c>
      <c r="D107" s="145" t="s">
        <v>189</v>
      </c>
      <c r="E107" s="146" t="s">
        <v>187</v>
      </c>
    </row>
    <row r="108" spans="1:5" x14ac:dyDescent="0.25">
      <c r="A108" s="152" t="s">
        <v>175</v>
      </c>
      <c r="B108" s="142" t="s">
        <v>176</v>
      </c>
      <c r="C108" s="148">
        <v>0.94</v>
      </c>
      <c r="D108" s="148">
        <v>0.96</v>
      </c>
      <c r="E108" s="149">
        <f>(D108-C108)/C108</f>
        <v>2.1276595744680871E-2</v>
      </c>
    </row>
    <row r="109" spans="1:5" x14ac:dyDescent="0.25">
      <c r="A109" s="152" t="s">
        <v>177</v>
      </c>
      <c r="B109" s="142" t="s">
        <v>176</v>
      </c>
      <c r="C109" s="148">
        <v>1.1399999999999999</v>
      </c>
      <c r="D109" s="148">
        <v>1.18</v>
      </c>
      <c r="E109" s="149">
        <f t="shared" ref="E109:E117" si="1">(D109-C109)/C109</f>
        <v>3.5087719298245647E-2</v>
      </c>
    </row>
    <row r="110" spans="1:5" x14ac:dyDescent="0.25">
      <c r="A110" s="152" t="s">
        <v>178</v>
      </c>
      <c r="B110" s="142" t="s">
        <v>176</v>
      </c>
      <c r="C110" s="148">
        <v>1.37</v>
      </c>
      <c r="D110" s="148">
        <v>1.21</v>
      </c>
      <c r="E110" s="149">
        <f t="shared" si="1"/>
        <v>-0.1167883211678833</v>
      </c>
    </row>
    <row r="111" spans="1:5" x14ac:dyDescent="0.25">
      <c r="A111" s="152" t="s">
        <v>179</v>
      </c>
      <c r="B111" s="142" t="s">
        <v>176</v>
      </c>
      <c r="C111" s="148">
        <v>0.247</v>
      </c>
      <c r="D111" s="148">
        <v>0.24</v>
      </c>
      <c r="E111" s="149">
        <f t="shared" si="1"/>
        <v>-2.8340080971659944E-2</v>
      </c>
    </row>
    <row r="112" spans="1:5" x14ac:dyDescent="0.25">
      <c r="A112" s="152" t="s">
        <v>180</v>
      </c>
      <c r="B112" s="142" t="s">
        <v>176</v>
      </c>
      <c r="C112" s="148">
        <v>0.48299999999999998</v>
      </c>
      <c r="D112" s="148">
        <v>0.46</v>
      </c>
      <c r="E112" s="149">
        <f t="shared" si="1"/>
        <v>-4.7619047619047547E-2</v>
      </c>
    </row>
    <row r="113" spans="1:8" ht="26.4" x14ac:dyDescent="0.25">
      <c r="A113" s="152" t="s">
        <v>181</v>
      </c>
      <c r="B113" s="142" t="s">
        <v>176</v>
      </c>
      <c r="C113" s="148">
        <v>0.66700000000000004</v>
      </c>
      <c r="D113" s="148">
        <v>0.68</v>
      </c>
      <c r="E113" s="149">
        <f t="shared" si="1"/>
        <v>1.9490254872563735E-2</v>
      </c>
    </row>
    <row r="114" spans="1:8" ht="26.4" x14ac:dyDescent="0.25">
      <c r="A114" s="152" t="s">
        <v>190</v>
      </c>
      <c r="B114" s="142" t="s">
        <v>176</v>
      </c>
      <c r="C114" s="148">
        <v>1.1000000000000001</v>
      </c>
      <c r="D114" s="148">
        <v>1.73</v>
      </c>
      <c r="E114" s="149">
        <f t="shared" si="1"/>
        <v>0.57272727272727253</v>
      </c>
    </row>
    <row r="115" spans="1:8" ht="26.4" x14ac:dyDescent="0.25">
      <c r="A115" s="152" t="s">
        <v>182</v>
      </c>
      <c r="B115" s="142" t="s">
        <v>176</v>
      </c>
      <c r="C115" s="148">
        <v>0.878</v>
      </c>
      <c r="D115" s="148">
        <v>0.87</v>
      </c>
      <c r="E115" s="149">
        <f t="shared" si="1"/>
        <v>-9.1116173120729012E-3</v>
      </c>
    </row>
    <row r="116" spans="1:8" x14ac:dyDescent="0.25">
      <c r="A116" s="152" t="s">
        <v>191</v>
      </c>
      <c r="B116" s="142" t="s">
        <v>176</v>
      </c>
      <c r="C116" s="148">
        <v>1.07</v>
      </c>
      <c r="D116" s="148">
        <v>1.87</v>
      </c>
      <c r="E116" s="149">
        <f t="shared" si="1"/>
        <v>0.74766355140186913</v>
      </c>
    </row>
    <row r="117" spans="1:8" ht="14.4" thickBot="1" x14ac:dyDescent="0.3">
      <c r="A117" s="153" t="s">
        <v>183</v>
      </c>
      <c r="B117" s="147" t="s">
        <v>184</v>
      </c>
      <c r="C117" s="150">
        <v>0.13</v>
      </c>
      <c r="D117" s="150">
        <v>0.18</v>
      </c>
      <c r="E117" s="151">
        <f t="shared" si="1"/>
        <v>0.38461538461538453</v>
      </c>
    </row>
    <row r="120" spans="1:8" x14ac:dyDescent="0.25">
      <c r="A120" s="164" t="s">
        <v>200</v>
      </c>
    </row>
    <row r="121" spans="1:8" ht="14.4" thickBot="1" x14ac:dyDescent="0.3"/>
    <row r="122" spans="1:8" x14ac:dyDescent="0.25">
      <c r="A122" s="156" t="s">
        <v>174</v>
      </c>
      <c r="B122" s="157" t="s">
        <v>148</v>
      </c>
      <c r="C122" s="158" t="s">
        <v>192</v>
      </c>
      <c r="E122" s="154" t="s">
        <v>174</v>
      </c>
      <c r="F122" s="155" t="s">
        <v>148</v>
      </c>
      <c r="G122" s="163" t="s">
        <v>192</v>
      </c>
      <c r="H122" s="166"/>
    </row>
    <row r="123" spans="1:8" x14ac:dyDescent="0.25">
      <c r="A123" s="159" t="s">
        <v>193</v>
      </c>
      <c r="B123" s="142" t="s">
        <v>176</v>
      </c>
      <c r="C123" s="160">
        <v>1.8</v>
      </c>
      <c r="E123" s="159" t="s">
        <v>196</v>
      </c>
      <c r="F123" s="142" t="s">
        <v>184</v>
      </c>
      <c r="G123" s="160">
        <v>0.25</v>
      </c>
      <c r="H123" s="167"/>
    </row>
    <row r="124" spans="1:8" x14ac:dyDescent="0.25">
      <c r="A124" s="159" t="s">
        <v>194</v>
      </c>
      <c r="B124" s="142" t="s">
        <v>184</v>
      </c>
      <c r="C124" s="160">
        <v>0.85</v>
      </c>
      <c r="E124" s="159" t="s">
        <v>197</v>
      </c>
      <c r="F124" s="142" t="s">
        <v>176</v>
      </c>
      <c r="G124" s="160">
        <v>0.85</v>
      </c>
      <c r="H124" s="167"/>
    </row>
    <row r="125" spans="1:8" ht="14.4" thickBot="1" x14ac:dyDescent="0.3">
      <c r="A125" s="161" t="s">
        <v>195</v>
      </c>
      <c r="B125" s="147" t="s">
        <v>176</v>
      </c>
      <c r="C125" s="162">
        <v>0.72</v>
      </c>
      <c r="E125" s="159" t="s">
        <v>198</v>
      </c>
      <c r="F125" s="142" t="s">
        <v>184</v>
      </c>
      <c r="G125" s="160">
        <v>0.3</v>
      </c>
      <c r="H125" s="167"/>
    </row>
    <row r="126" spans="1:8" ht="14.4" thickBot="1" x14ac:dyDescent="0.3">
      <c r="E126" s="161" t="s">
        <v>199</v>
      </c>
      <c r="F126" s="147" t="s">
        <v>184</v>
      </c>
      <c r="G126" s="162">
        <v>0.5</v>
      </c>
      <c r="H126" s="167"/>
    </row>
    <row r="131" spans="1:5" ht="14.4" thickBot="1" x14ac:dyDescent="0.3"/>
    <row r="132" spans="1:5" ht="14.25" customHeight="1" x14ac:dyDescent="0.25">
      <c r="A132" s="169"/>
      <c r="B132" s="297" t="s">
        <v>63</v>
      </c>
      <c r="C132" s="297"/>
      <c r="D132" s="297"/>
      <c r="E132" s="298"/>
    </row>
    <row r="133" spans="1:5" ht="15.6" x14ac:dyDescent="0.25">
      <c r="A133" s="170" t="s">
        <v>64</v>
      </c>
      <c r="B133" s="171" t="s">
        <v>65</v>
      </c>
      <c r="C133" s="172" t="s">
        <v>66</v>
      </c>
      <c r="D133" s="173" t="s">
        <v>159</v>
      </c>
      <c r="E133" s="174" t="s">
        <v>201</v>
      </c>
    </row>
    <row r="134" spans="1:5" ht="15.6" x14ac:dyDescent="0.25">
      <c r="A134" s="175" t="s">
        <v>67</v>
      </c>
      <c r="B134" s="176">
        <v>18674476143.279999</v>
      </c>
      <c r="C134" s="176">
        <v>16653504096.180002</v>
      </c>
      <c r="D134" s="176">
        <v>15477117514.16</v>
      </c>
      <c r="E134" s="177">
        <v>15477117514.16</v>
      </c>
    </row>
    <row r="135" spans="1:5" ht="15.6" x14ac:dyDescent="0.25">
      <c r="A135" s="175" t="s">
        <v>68</v>
      </c>
      <c r="B135" s="176">
        <v>5281851912.2999992</v>
      </c>
      <c r="C135" s="176">
        <v>5281404144.9300003</v>
      </c>
      <c r="D135" s="176">
        <v>5688305662.2300005</v>
      </c>
      <c r="E135" s="177">
        <v>5688305662.2300005</v>
      </c>
    </row>
    <row r="136" spans="1:5" ht="15.6" x14ac:dyDescent="0.25">
      <c r="A136" s="175" t="s">
        <v>69</v>
      </c>
      <c r="B136" s="176">
        <v>10820678512.75</v>
      </c>
      <c r="C136" s="176">
        <v>10484560755.59</v>
      </c>
      <c r="D136" s="176">
        <v>10519377284.68</v>
      </c>
      <c r="E136" s="177">
        <v>10519377284.68</v>
      </c>
    </row>
    <row r="137" spans="1:5" ht="15.6" x14ac:dyDescent="0.25">
      <c r="A137" s="175" t="s">
        <v>70</v>
      </c>
      <c r="B137" s="176">
        <v>2101380170.4100001</v>
      </c>
      <c r="C137" s="176">
        <v>1762913750.6299999</v>
      </c>
      <c r="D137" s="176">
        <v>1855828145.6600001</v>
      </c>
      <c r="E137" s="177">
        <v>1855828145.6600001</v>
      </c>
    </row>
    <row r="138" spans="1:5" ht="15.6" x14ac:dyDescent="0.25">
      <c r="A138" s="175" t="s">
        <v>71</v>
      </c>
      <c r="B138" s="176">
        <v>226207311</v>
      </c>
      <c r="C138" s="176">
        <v>223353999</v>
      </c>
      <c r="D138" s="176">
        <v>183557846</v>
      </c>
      <c r="E138" s="177">
        <v>183557846</v>
      </c>
    </row>
    <row r="139" spans="1:5" ht="16.2" thickBot="1" x14ac:dyDescent="0.3">
      <c r="A139" s="178" t="s">
        <v>72</v>
      </c>
      <c r="B139" s="179">
        <v>172238661362.26001</v>
      </c>
      <c r="C139" s="179">
        <v>165124666065.66998</v>
      </c>
      <c r="D139" s="179">
        <v>162430741017.26999</v>
      </c>
      <c r="E139" s="180">
        <v>162430741017.26999</v>
      </c>
    </row>
    <row r="140" spans="1:5" ht="16.2" thickBot="1" x14ac:dyDescent="0.3">
      <c r="A140" s="181" t="s">
        <v>73</v>
      </c>
      <c r="B140" s="182">
        <v>209343255412</v>
      </c>
      <c r="C140" s="182">
        <v>199530402812</v>
      </c>
      <c r="D140" s="182">
        <v>196154927470</v>
      </c>
      <c r="E140" s="183">
        <v>196154927470</v>
      </c>
    </row>
    <row r="141" spans="1:5" ht="15.6" x14ac:dyDescent="0.25">
      <c r="A141" s="170" t="s">
        <v>74</v>
      </c>
      <c r="B141" s="184"/>
      <c r="C141" s="185"/>
      <c r="D141" s="185"/>
      <c r="E141" s="186"/>
    </row>
    <row r="142" spans="1:5" ht="15.6" x14ac:dyDescent="0.25">
      <c r="A142" s="187" t="s">
        <v>75</v>
      </c>
      <c r="B142" s="188">
        <v>2.589300677575707E-3</v>
      </c>
      <c r="C142" s="188">
        <v>2.3955263834401128E-3</v>
      </c>
      <c r="D142" s="188">
        <v>2.5148536233823688E-3</v>
      </c>
      <c r="E142" s="189">
        <v>8.2166738809048481E-3</v>
      </c>
    </row>
    <row r="143" spans="1:5" ht="15.6" x14ac:dyDescent="0.25">
      <c r="A143" s="187" t="s">
        <v>68</v>
      </c>
      <c r="B143" s="188">
        <v>6.1614169062147563E-3</v>
      </c>
      <c r="C143" s="188">
        <v>5.9046077793414769E-3</v>
      </c>
      <c r="D143" s="188">
        <v>5.9845780134561875E-3</v>
      </c>
      <c r="E143" s="189">
        <v>1.718796887406342E-2</v>
      </c>
    </row>
    <row r="144" spans="1:5" ht="15.6" x14ac:dyDescent="0.25">
      <c r="A144" s="187" t="s">
        <v>69</v>
      </c>
      <c r="B144" s="188">
        <v>5.0789172961881199E-4</v>
      </c>
      <c r="C144" s="188">
        <v>5.78836692464729E-4</v>
      </c>
      <c r="D144" s="188">
        <v>5.293731044431685E-4</v>
      </c>
      <c r="E144" s="189">
        <v>1.6287330078134108E-3</v>
      </c>
    </row>
    <row r="145" spans="1:5" ht="15.6" x14ac:dyDescent="0.25">
      <c r="A145" s="187" t="s">
        <v>70</v>
      </c>
      <c r="B145" s="188">
        <v>2.6011963706321577E-4</v>
      </c>
      <c r="C145" s="188">
        <v>3.5661923688186273E-4</v>
      </c>
      <c r="D145" s="188">
        <v>3.0145358087617569E-4</v>
      </c>
      <c r="E145" s="189">
        <v>9.3475532621592082E-4</v>
      </c>
    </row>
    <row r="146" spans="1:5" ht="15.6" x14ac:dyDescent="0.25">
      <c r="A146" s="187" t="s">
        <v>71</v>
      </c>
      <c r="B146" s="188">
        <v>2.1692198533760036E-3</v>
      </c>
      <c r="C146" s="188">
        <v>1.6631026606333562E-3</v>
      </c>
      <c r="D146" s="188">
        <v>3.9308734860617183E-3</v>
      </c>
      <c r="E146" s="189">
        <v>8.6277798770857221E-3</v>
      </c>
    </row>
    <row r="147" spans="1:5" ht="16.2" thickBot="1" x14ac:dyDescent="0.3">
      <c r="A147" s="190" t="s">
        <v>72</v>
      </c>
      <c r="B147" s="188">
        <v>3.298809050520556E-5</v>
      </c>
      <c r="C147" s="188">
        <v>3.7712260066724369E-5</v>
      </c>
      <c r="D147" s="188">
        <v>3.0820216882869763E-5</v>
      </c>
      <c r="E147" s="189">
        <v>1.0413792032391392E-4</v>
      </c>
    </row>
    <row r="148" spans="1:5" ht="16.2" thickBot="1" x14ac:dyDescent="0.3">
      <c r="A148" s="181" t="s">
        <v>76</v>
      </c>
      <c r="B148" s="191">
        <v>4.4478331307471923E-4</v>
      </c>
      <c r="C148" s="191">
        <v>4.2286663915010029E-4</v>
      </c>
      <c r="D148" s="191">
        <v>4.3241640646304944E-4</v>
      </c>
      <c r="E148" s="192">
        <v>1.3372478060439629E-3</v>
      </c>
    </row>
    <row r="149" spans="1:5" ht="15.6" x14ac:dyDescent="0.3">
      <c r="A149" s="170" t="s">
        <v>77</v>
      </c>
      <c r="B149" s="193"/>
      <c r="C149" s="193"/>
      <c r="D149" s="193"/>
      <c r="E149" s="194"/>
    </row>
    <row r="150" spans="1:5" ht="15.6" x14ac:dyDescent="0.25">
      <c r="A150" s="178" t="s">
        <v>78</v>
      </c>
      <c r="B150" s="195">
        <v>48353833.731166281</v>
      </c>
      <c r="C150" s="176">
        <v>39893908.439127184</v>
      </c>
      <c r="D150" s="176">
        <v>38922685.059999995</v>
      </c>
      <c r="E150" s="177">
        <v>127170427.23029345</v>
      </c>
    </row>
    <row r="151" spans="1:5" ht="15.6" x14ac:dyDescent="0.25">
      <c r="A151" s="178" t="s">
        <v>79</v>
      </c>
      <c r="B151" s="195">
        <v>32543691.668567955</v>
      </c>
      <c r="C151" s="176">
        <v>31184620</v>
      </c>
      <c r="D151" s="176">
        <v>34042109</v>
      </c>
      <c r="E151" s="196">
        <v>97770420.668567955</v>
      </c>
    </row>
    <row r="152" spans="1:5" ht="15.6" x14ac:dyDescent="0.25">
      <c r="A152" s="178" t="s">
        <v>80</v>
      </c>
      <c r="B152" s="195">
        <v>5495733.1254897118</v>
      </c>
      <c r="C152" s="195">
        <v>6068848.4697112152</v>
      </c>
      <c r="D152" s="195">
        <v>5568675.4100000001</v>
      </c>
      <c r="E152" s="177">
        <v>17133257.005200926</v>
      </c>
    </row>
    <row r="153" spans="1:5" ht="15.6" x14ac:dyDescent="0.25">
      <c r="A153" s="175" t="s">
        <v>70</v>
      </c>
      <c r="B153" s="195">
        <v>546610.24725888774</v>
      </c>
      <c r="C153" s="176">
        <v>628688.956438213</v>
      </c>
      <c r="D153" s="176">
        <v>559446.04</v>
      </c>
      <c r="E153" s="177">
        <v>1734745.2436971008</v>
      </c>
    </row>
    <row r="154" spans="1:5" ht="15.6" x14ac:dyDescent="0.25">
      <c r="A154" s="178" t="s">
        <v>81</v>
      </c>
      <c r="B154" s="195">
        <v>490693.39</v>
      </c>
      <c r="C154" s="195">
        <v>371460.63</v>
      </c>
      <c r="D154" s="195">
        <v>721542.67</v>
      </c>
      <c r="E154" s="196">
        <v>1583696.69</v>
      </c>
    </row>
    <row r="155" spans="1:5" ht="15.6" x14ac:dyDescent="0.25">
      <c r="A155" s="178" t="s">
        <v>82</v>
      </c>
      <c r="B155" s="197">
        <v>574322.31000000006</v>
      </c>
      <c r="C155" s="197">
        <v>553271.32999999996</v>
      </c>
      <c r="D155" s="197">
        <v>548566.41000000015</v>
      </c>
      <c r="E155" s="198">
        <v>1676160.0500000003</v>
      </c>
    </row>
    <row r="156" spans="1:5" ht="15.6" x14ac:dyDescent="0.25">
      <c r="A156" s="178" t="s">
        <v>83</v>
      </c>
      <c r="B156" s="197">
        <v>4941665.8595136851</v>
      </c>
      <c r="C156" s="197">
        <v>5325238.2600995628</v>
      </c>
      <c r="D156" s="197">
        <v>4195224.3765975107</v>
      </c>
      <c r="E156" s="198">
        <v>14462128.49621076</v>
      </c>
    </row>
    <row r="157" spans="1:5" ht="15.6" x14ac:dyDescent="0.25">
      <c r="A157" s="178" t="s">
        <v>84</v>
      </c>
      <c r="B157" s="195">
        <v>165836.37999999998</v>
      </c>
      <c r="C157" s="195">
        <v>348714.75999999983</v>
      </c>
      <c r="D157" s="195">
        <v>262359.87999999966</v>
      </c>
      <c r="E157" s="196">
        <v>776911.01999999944</v>
      </c>
    </row>
    <row r="158" spans="1:5" ht="16.2" thickBot="1" x14ac:dyDescent="0.3">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3.8" x14ac:dyDescent="0.25"/>
  <cols>
    <col min="2" max="2" width="43.59765625" customWidth="1"/>
    <col min="3" max="3" width="18.09765625" hidden="1" customWidth="1"/>
    <col min="4" max="4" width="18.09765625" customWidth="1"/>
  </cols>
  <sheetData>
    <row r="1" spans="1:4" x14ac:dyDescent="0.25">
      <c r="A1" s="83" t="s">
        <v>88</v>
      </c>
      <c r="C1" s="84"/>
    </row>
    <row r="2" spans="1:4" x14ac:dyDescent="0.25">
      <c r="B2" s="7" t="s">
        <v>94</v>
      </c>
    </row>
    <row r="4" spans="1:4" x14ac:dyDescent="0.25">
      <c r="B4" s="85"/>
      <c r="C4" s="86" t="s">
        <v>95</v>
      </c>
      <c r="D4" s="86" t="s">
        <v>95</v>
      </c>
    </row>
    <row r="5" spans="1:4" x14ac:dyDescent="0.25">
      <c r="B5" s="87" t="s">
        <v>96</v>
      </c>
      <c r="C5" s="88"/>
      <c r="D5" s="88"/>
    </row>
    <row r="6" spans="1:4" x14ac:dyDescent="0.25">
      <c r="B6" s="89" t="s">
        <v>4</v>
      </c>
      <c r="C6" s="88"/>
      <c r="D6" s="88"/>
    </row>
    <row r="7" spans="1:4" x14ac:dyDescent="0.25">
      <c r="B7" s="89" t="s">
        <v>6</v>
      </c>
      <c r="C7" s="90">
        <v>51.393679915598703</v>
      </c>
      <c r="D7" s="90">
        <v>51</v>
      </c>
    </row>
    <row r="8" spans="1:4" x14ac:dyDescent="0.25">
      <c r="B8" s="89"/>
      <c r="C8" s="88"/>
      <c r="D8" s="88"/>
    </row>
    <row r="9" spans="1:4" x14ac:dyDescent="0.25">
      <c r="B9" s="87" t="s">
        <v>97</v>
      </c>
      <c r="C9" s="88"/>
      <c r="D9" s="88"/>
    </row>
    <row r="10" spans="1:4" x14ac:dyDescent="0.25">
      <c r="B10" s="89" t="s">
        <v>9</v>
      </c>
      <c r="C10" s="88"/>
      <c r="D10" s="88"/>
    </row>
    <row r="11" spans="1:4" x14ac:dyDescent="0.25">
      <c r="B11" s="89" t="s">
        <v>11</v>
      </c>
      <c r="C11" s="90">
        <v>3.9903500000000003</v>
      </c>
      <c r="D11" s="90">
        <v>4</v>
      </c>
    </row>
    <row r="12" spans="1:4" x14ac:dyDescent="0.25">
      <c r="B12" s="89"/>
      <c r="C12" s="88"/>
      <c r="D12" s="88"/>
    </row>
    <row r="13" spans="1:4" x14ac:dyDescent="0.25">
      <c r="B13" s="87" t="s">
        <v>98</v>
      </c>
      <c r="C13" s="88"/>
      <c r="D13" s="88"/>
    </row>
    <row r="14" spans="1:4" ht="26.4" x14ac:dyDescent="0.25">
      <c r="B14" s="89" t="s">
        <v>14</v>
      </c>
      <c r="C14" s="90">
        <v>4.2000000000000003E-2</v>
      </c>
      <c r="D14" s="90">
        <v>0</v>
      </c>
    </row>
    <row r="15" spans="1:4" x14ac:dyDescent="0.25">
      <c r="B15" s="91" t="s">
        <v>16</v>
      </c>
      <c r="C15" s="88"/>
      <c r="D15" s="88"/>
    </row>
    <row r="16" spans="1:4" x14ac:dyDescent="0.25">
      <c r="B16" s="89" t="s">
        <v>18</v>
      </c>
      <c r="C16" s="88"/>
      <c r="D16" s="88"/>
    </row>
    <row r="17" spans="2:6" x14ac:dyDescent="0.25">
      <c r="B17" s="89"/>
      <c r="C17" s="88"/>
      <c r="D17" s="88"/>
    </row>
    <row r="18" spans="2:6" x14ac:dyDescent="0.25">
      <c r="B18" s="87" t="s">
        <v>99</v>
      </c>
      <c r="C18" s="88"/>
      <c r="D18" s="88"/>
    </row>
    <row r="19" spans="2:6" x14ac:dyDescent="0.25">
      <c r="B19" s="89" t="s">
        <v>21</v>
      </c>
      <c r="C19" s="88"/>
      <c r="D19" s="88"/>
    </row>
    <row r="20" spans="2:6" x14ac:dyDescent="0.25">
      <c r="B20" s="89" t="s">
        <v>23</v>
      </c>
      <c r="C20" s="88"/>
      <c r="D20" s="88"/>
    </row>
    <row r="21" spans="2:6" x14ac:dyDescent="0.25">
      <c r="B21" s="89" t="s">
        <v>25</v>
      </c>
      <c r="C21" s="88"/>
      <c r="D21" s="88"/>
    </row>
    <row r="22" spans="2:6" x14ac:dyDescent="0.25">
      <c r="B22" s="89" t="s">
        <v>27</v>
      </c>
      <c r="C22" s="88"/>
      <c r="D22" s="88"/>
    </row>
    <row r="23" spans="2:6" x14ac:dyDescent="0.25">
      <c r="B23" s="89" t="s">
        <v>29</v>
      </c>
      <c r="C23" s="90">
        <v>0.54637739567123278</v>
      </c>
      <c r="D23" s="90">
        <v>1</v>
      </c>
      <c r="F23" s="11"/>
    </row>
    <row r="24" spans="2:6" x14ac:dyDescent="0.25">
      <c r="B24" s="89" t="s">
        <v>31</v>
      </c>
      <c r="C24" s="90">
        <v>43.24336259260712</v>
      </c>
      <c r="D24" s="90">
        <v>44</v>
      </c>
      <c r="F24" s="11"/>
    </row>
    <row r="25" spans="2:6" x14ac:dyDescent="0.25">
      <c r="B25" s="89" t="s">
        <v>33</v>
      </c>
      <c r="C25" s="88"/>
      <c r="D25" s="88"/>
      <c r="F25" s="11"/>
    </row>
    <row r="26" spans="2:6" x14ac:dyDescent="0.25">
      <c r="B26" s="89" t="s">
        <v>35</v>
      </c>
      <c r="C26" s="90">
        <v>3.9199820050844463</v>
      </c>
      <c r="D26" s="90">
        <v>4</v>
      </c>
      <c r="F26" s="11"/>
    </row>
    <row r="27" spans="2:6" x14ac:dyDescent="0.25">
      <c r="B27" s="89"/>
      <c r="C27" s="88"/>
      <c r="D27" s="88"/>
      <c r="F27" s="11"/>
    </row>
    <row r="28" spans="2:6" x14ac:dyDescent="0.25">
      <c r="B28" s="87" t="s">
        <v>100</v>
      </c>
      <c r="C28" s="88"/>
      <c r="D28" s="88"/>
    </row>
    <row r="29" spans="2:6" x14ac:dyDescent="0.25">
      <c r="B29" s="89" t="s">
        <v>38</v>
      </c>
      <c r="C29" s="88"/>
      <c r="D29" s="88"/>
    </row>
    <row r="30" spans="2:6" x14ac:dyDescent="0.25">
      <c r="B30" s="89" t="s">
        <v>40</v>
      </c>
      <c r="C30" s="88"/>
      <c r="D30" s="88"/>
    </row>
    <row r="31" spans="2:6" x14ac:dyDescent="0.25">
      <c r="B31" s="87" t="s">
        <v>42</v>
      </c>
      <c r="C31" s="90">
        <f>SUM(C6:C30)</f>
        <v>103.13575190896151</v>
      </c>
      <c r="D31" s="90">
        <f>SUM(D6:D30)</f>
        <v>104</v>
      </c>
    </row>
    <row r="32" spans="2:6" x14ac:dyDescent="0.25">
      <c r="B32" s="89"/>
      <c r="C32" s="88"/>
      <c r="D32" s="88"/>
    </row>
    <row r="33" spans="2:4" x14ac:dyDescent="0.25">
      <c r="B33" s="87" t="s">
        <v>43</v>
      </c>
      <c r="C33" s="88"/>
      <c r="D33" s="88"/>
    </row>
    <row r="34" spans="2:4" ht="39.6" x14ac:dyDescent="0.25">
      <c r="B34" s="89" t="s">
        <v>45</v>
      </c>
      <c r="C34" s="92">
        <f>(C14+C19+C20+C21+C22+C23+C24+C25+C26+C30)/C37</f>
        <v>3.5514818783014934E-4</v>
      </c>
      <c r="D34" s="92">
        <f>(D14+D19+D20+D21+D22+D23+D24+D25+D26+D30)/D37</f>
        <v>3.6443148688046647E-4</v>
      </c>
    </row>
    <row r="35" spans="2:4" ht="26.4" x14ac:dyDescent="0.25">
      <c r="B35" s="89" t="s">
        <v>47</v>
      </c>
      <c r="C35" s="92">
        <f>C31/C37</f>
        <v>7.670608275877188E-4</v>
      </c>
      <c r="D35" s="92">
        <f>D31/D37</f>
        <v>7.7348723746058191E-4</v>
      </c>
    </row>
    <row r="36" spans="2:4" x14ac:dyDescent="0.25">
      <c r="B36" s="89"/>
      <c r="C36" s="88"/>
      <c r="D36" s="88"/>
    </row>
    <row r="37" spans="2:4" x14ac:dyDescent="0.25">
      <c r="B37" s="87" t="s">
        <v>49</v>
      </c>
      <c r="C37" s="90">
        <v>134455.76700000002</v>
      </c>
      <c r="D37" s="90">
        <v>134456</v>
      </c>
    </row>
    <row r="40" spans="2:4" x14ac:dyDescent="0.25">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3.8" x14ac:dyDescent="0.25"/>
  <cols>
    <col min="2" max="2" width="58.09765625" customWidth="1"/>
    <col min="3" max="3" width="10.8984375" hidden="1" customWidth="1"/>
    <col min="4" max="4" width="10.8984375" customWidth="1"/>
    <col min="6" max="6" width="10.8984375" bestFit="1" customWidth="1"/>
  </cols>
  <sheetData>
    <row r="2" spans="2:6" x14ac:dyDescent="0.25">
      <c r="B2" s="7" t="s">
        <v>101</v>
      </c>
    </row>
    <row r="3" spans="2:6" x14ac:dyDescent="0.25">
      <c r="E3" s="7"/>
    </row>
    <row r="4" spans="2:6" x14ac:dyDescent="0.25">
      <c r="B4" s="85"/>
      <c r="C4" s="86" t="s">
        <v>95</v>
      </c>
      <c r="D4" s="86" t="s">
        <v>95</v>
      </c>
    </row>
    <row r="5" spans="2:6" ht="15.6" x14ac:dyDescent="0.25">
      <c r="B5" s="93" t="s">
        <v>102</v>
      </c>
      <c r="C5" s="88"/>
      <c r="D5" s="88"/>
    </row>
    <row r="6" spans="2:6" x14ac:dyDescent="0.25">
      <c r="B6" s="85" t="s">
        <v>103</v>
      </c>
      <c r="C6" s="88"/>
      <c r="D6" s="88"/>
    </row>
    <row r="7" spans="2:6" x14ac:dyDescent="0.25">
      <c r="B7" s="85" t="s">
        <v>104</v>
      </c>
      <c r="C7" s="88"/>
      <c r="D7" s="88"/>
    </row>
    <row r="8" spans="2:6" x14ac:dyDescent="0.25">
      <c r="B8" s="94" t="s">
        <v>105</v>
      </c>
      <c r="C8" s="95">
        <v>43.274151226736322</v>
      </c>
      <c r="D8" s="95">
        <v>43</v>
      </c>
      <c r="F8" s="99"/>
    </row>
    <row r="9" spans="2:6" x14ac:dyDescent="0.25">
      <c r="B9" s="94" t="s">
        <v>106</v>
      </c>
      <c r="C9" s="95">
        <v>3.1990167094719748</v>
      </c>
      <c r="D9" s="95">
        <v>3</v>
      </c>
      <c r="F9" s="99"/>
    </row>
    <row r="10" spans="2:6" x14ac:dyDescent="0.25">
      <c r="B10" s="94" t="s">
        <v>107</v>
      </c>
      <c r="C10" s="95">
        <v>3.235918256300971</v>
      </c>
      <c r="D10" s="95">
        <v>3</v>
      </c>
      <c r="F10" s="99"/>
    </row>
    <row r="11" spans="2:6" x14ac:dyDescent="0.25">
      <c r="B11" s="94" t="s">
        <v>108</v>
      </c>
      <c r="C11" s="95">
        <v>1.6845937230894361</v>
      </c>
      <c r="D11" s="95">
        <v>2</v>
      </c>
      <c r="F11" s="99"/>
    </row>
    <row r="12" spans="2:6" ht="15.6" x14ac:dyDescent="0.25">
      <c r="B12" s="93" t="s">
        <v>109</v>
      </c>
      <c r="C12" s="95">
        <f>SUM(C8:C11)</f>
        <v>51.393679915598703</v>
      </c>
      <c r="D12" s="95">
        <f>SUM(D8:D11)</f>
        <v>51</v>
      </c>
      <c r="F12" s="9"/>
    </row>
    <row r="13" spans="2:6" x14ac:dyDescent="0.25">
      <c r="B13" s="85"/>
      <c r="C13" s="96"/>
      <c r="D13" s="96"/>
    </row>
    <row r="14" spans="2:6" ht="15.6" x14ac:dyDescent="0.25">
      <c r="B14" s="93" t="s">
        <v>110</v>
      </c>
      <c r="C14" s="96"/>
      <c r="D14" s="96"/>
    </row>
    <row r="15" spans="2:6" x14ac:dyDescent="0.25">
      <c r="B15" s="85" t="s">
        <v>103</v>
      </c>
      <c r="C15" s="96"/>
      <c r="D15" s="96"/>
    </row>
    <row r="16" spans="2:6" x14ac:dyDescent="0.25">
      <c r="B16" s="85" t="s">
        <v>104</v>
      </c>
      <c r="C16" s="96"/>
      <c r="D16" s="96"/>
    </row>
    <row r="17" spans="2:6" x14ac:dyDescent="0.25">
      <c r="B17" s="94" t="s">
        <v>105</v>
      </c>
      <c r="C17" s="95">
        <v>3.9816400000000001</v>
      </c>
      <c r="D17" s="95">
        <v>4</v>
      </c>
      <c r="F17" s="9"/>
    </row>
    <row r="18" spans="2:6" x14ac:dyDescent="0.25">
      <c r="B18" s="94" t="s">
        <v>108</v>
      </c>
      <c r="C18" s="95">
        <v>8.7100000000000007E-3</v>
      </c>
      <c r="D18" s="95">
        <v>0</v>
      </c>
      <c r="F18" s="9"/>
    </row>
    <row r="19" spans="2:6" ht="15.6" x14ac:dyDescent="0.25">
      <c r="B19" s="93" t="s">
        <v>111</v>
      </c>
      <c r="C19" s="95">
        <f>SUM(C17:C18)</f>
        <v>3.9903500000000003</v>
      </c>
      <c r="D19" s="95">
        <f>SUM(D17:D18)</f>
        <v>4</v>
      </c>
    </row>
    <row r="20" spans="2:6" x14ac:dyDescent="0.25">
      <c r="B20" s="85"/>
      <c r="C20" s="96"/>
      <c r="D20" s="96"/>
    </row>
    <row r="21" spans="2:6" ht="15.6" x14ac:dyDescent="0.25">
      <c r="B21" s="93" t="s">
        <v>112</v>
      </c>
      <c r="C21" s="96"/>
      <c r="D21" s="96"/>
    </row>
    <row r="22" spans="2:6" x14ac:dyDescent="0.25">
      <c r="B22" s="94" t="s">
        <v>105</v>
      </c>
      <c r="C22" s="95">
        <v>4.2000000000000003E-2</v>
      </c>
      <c r="D22" s="95">
        <v>0</v>
      </c>
      <c r="F22" s="9"/>
    </row>
    <row r="23" spans="2:6" ht="15.6" x14ac:dyDescent="0.25">
      <c r="B23" s="93" t="s">
        <v>113</v>
      </c>
      <c r="C23" s="95">
        <f>SUM(C22)</f>
        <v>4.2000000000000003E-2</v>
      </c>
      <c r="D23" s="95">
        <f>SUM(D22)</f>
        <v>0</v>
      </c>
    </row>
    <row r="24" spans="2:6" ht="15.6" x14ac:dyDescent="0.25">
      <c r="B24" s="93"/>
      <c r="C24" s="96"/>
      <c r="D24" s="96"/>
    </row>
    <row r="25" spans="2:6" ht="15.6" x14ac:dyDescent="0.25">
      <c r="B25" s="93" t="s">
        <v>114</v>
      </c>
      <c r="C25" s="96"/>
      <c r="D25" s="96"/>
    </row>
    <row r="26" spans="2:6" ht="15.6" x14ac:dyDescent="0.25">
      <c r="B26" s="93" t="s">
        <v>115</v>
      </c>
      <c r="C26" s="96"/>
      <c r="D26" s="96"/>
    </row>
    <row r="27" spans="2:6" ht="15.6" x14ac:dyDescent="0.25">
      <c r="B27" s="93"/>
      <c r="C27" s="96"/>
      <c r="D27" s="96"/>
    </row>
    <row r="28" spans="2:6" ht="15.6" x14ac:dyDescent="0.25">
      <c r="B28" s="93" t="s">
        <v>116</v>
      </c>
      <c r="C28" s="96"/>
      <c r="D28" s="96"/>
    </row>
    <row r="29" spans="2:6" ht="15.6" x14ac:dyDescent="0.25">
      <c r="B29" s="93" t="s">
        <v>117</v>
      </c>
      <c r="C29" s="96"/>
      <c r="D29" s="96"/>
    </row>
    <row r="30" spans="2:6" ht="15.6" x14ac:dyDescent="0.25">
      <c r="B30" s="93"/>
      <c r="C30" s="96"/>
      <c r="D30" s="96"/>
    </row>
    <row r="31" spans="2:6" ht="15.6" x14ac:dyDescent="0.25">
      <c r="B31" s="93" t="s">
        <v>118</v>
      </c>
      <c r="C31" s="96"/>
      <c r="D31" s="96"/>
    </row>
    <row r="32" spans="2:6" ht="15.6" x14ac:dyDescent="0.25">
      <c r="B32" s="93" t="s">
        <v>119</v>
      </c>
      <c r="C32" s="96"/>
      <c r="D32" s="96"/>
    </row>
    <row r="33" spans="2:6" ht="15.6" x14ac:dyDescent="0.25">
      <c r="B33" s="93" t="s">
        <v>120</v>
      </c>
      <c r="C33" s="95">
        <f>C23+C19+C12</f>
        <v>55.426029915598704</v>
      </c>
      <c r="D33" s="95">
        <f>D23+D19+D12</f>
        <v>55</v>
      </c>
    </row>
    <row r="34" spans="2:6" ht="15.6" x14ac:dyDescent="0.25">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3.8" x14ac:dyDescent="0.25"/>
  <cols>
    <col min="2" max="2" width="38.3984375" customWidth="1"/>
    <col min="3" max="3" width="10.8984375" hidden="1" customWidth="1"/>
    <col min="4" max="4" width="10.69921875" customWidth="1"/>
  </cols>
  <sheetData>
    <row r="1" spans="2:4" x14ac:dyDescent="0.25">
      <c r="C1" s="7"/>
    </row>
    <row r="2" spans="2:4" x14ac:dyDescent="0.25">
      <c r="B2" s="7" t="s">
        <v>122</v>
      </c>
      <c r="C2" s="7"/>
    </row>
    <row r="4" spans="2:4" x14ac:dyDescent="0.25">
      <c r="B4" s="85"/>
      <c r="C4" s="86" t="s">
        <v>95</v>
      </c>
      <c r="D4" s="86" t="s">
        <v>95</v>
      </c>
    </row>
    <row r="5" spans="2:4" ht="15.6" x14ac:dyDescent="0.25">
      <c r="B5" s="93" t="s">
        <v>123</v>
      </c>
      <c r="C5" s="88"/>
      <c r="D5" s="88"/>
    </row>
    <row r="6" spans="2:4" ht="15.6" x14ac:dyDescent="0.25">
      <c r="B6" s="93" t="s">
        <v>124</v>
      </c>
      <c r="C6" s="88"/>
      <c r="D6" s="88"/>
    </row>
    <row r="7" spans="2:4" ht="15.6" x14ac:dyDescent="0.25">
      <c r="B7" s="93"/>
      <c r="C7" s="88"/>
      <c r="D7" s="88"/>
    </row>
    <row r="8" spans="2:4" ht="15.6" x14ac:dyDescent="0.25">
      <c r="B8" s="93" t="s">
        <v>125</v>
      </c>
      <c r="C8" s="88"/>
      <c r="D8" s="88"/>
    </row>
    <row r="9" spans="2:4" ht="15.6" x14ac:dyDescent="0.25">
      <c r="B9" s="93" t="s">
        <v>126</v>
      </c>
      <c r="C9" s="88"/>
      <c r="D9" s="88"/>
    </row>
    <row r="10" spans="2:4" ht="15.6" x14ac:dyDescent="0.25">
      <c r="B10" s="93"/>
      <c r="C10" s="88"/>
      <c r="D10" s="88"/>
    </row>
    <row r="11" spans="2:4" ht="15.6" x14ac:dyDescent="0.25">
      <c r="B11" s="93" t="s">
        <v>127</v>
      </c>
      <c r="C11" s="88"/>
      <c r="D11" s="88"/>
    </row>
    <row r="12" spans="2:4" ht="15.6" x14ac:dyDescent="0.25">
      <c r="B12" s="93" t="s">
        <v>128</v>
      </c>
      <c r="C12" s="88"/>
      <c r="D12" s="88"/>
    </row>
    <row r="13" spans="2:4" ht="15.6" x14ac:dyDescent="0.25">
      <c r="B13" s="93"/>
      <c r="C13" s="88"/>
      <c r="D13" s="88"/>
    </row>
    <row r="14" spans="2:4" ht="15.6" x14ac:dyDescent="0.25">
      <c r="B14" s="93" t="s">
        <v>129</v>
      </c>
      <c r="C14" s="88"/>
      <c r="D14" s="88"/>
    </row>
    <row r="15" spans="2:4" ht="15.6" x14ac:dyDescent="0.25">
      <c r="B15" s="93" t="s">
        <v>130</v>
      </c>
      <c r="C15" s="88"/>
      <c r="D15" s="88"/>
    </row>
    <row r="16" spans="2:4" ht="15.6" x14ac:dyDescent="0.25">
      <c r="B16" s="93" t="s">
        <v>131</v>
      </c>
      <c r="C16" s="88"/>
      <c r="D16" s="88"/>
    </row>
    <row r="17" spans="2:6" x14ac:dyDescent="0.25">
      <c r="B17" s="94" t="s">
        <v>132</v>
      </c>
      <c r="C17" s="95">
        <v>3.9199820050844463</v>
      </c>
      <c r="D17" s="95">
        <v>4</v>
      </c>
      <c r="F17" s="11"/>
    </row>
    <row r="18" spans="2:6" ht="15.6" x14ac:dyDescent="0.25">
      <c r="B18" s="93" t="s">
        <v>133</v>
      </c>
      <c r="C18" s="95">
        <f>SUM(C17)</f>
        <v>3.9199820050844463</v>
      </c>
      <c r="D18" s="95">
        <f>SUM(D17)</f>
        <v>4</v>
      </c>
    </row>
    <row r="19" spans="2:6" ht="15.6" x14ac:dyDescent="0.25">
      <c r="B19" s="93"/>
      <c r="C19" s="95"/>
      <c r="D19" s="95"/>
    </row>
    <row r="20" spans="2:6" ht="15.6" x14ac:dyDescent="0.25">
      <c r="B20" s="93" t="s">
        <v>134</v>
      </c>
      <c r="C20" s="88"/>
      <c r="D20" s="88"/>
    </row>
    <row r="21" spans="2:6" ht="15.6" x14ac:dyDescent="0.25">
      <c r="B21" s="93" t="s">
        <v>135</v>
      </c>
      <c r="C21" s="88"/>
      <c r="D21" s="88"/>
    </row>
    <row r="22" spans="2:6" x14ac:dyDescent="0.25">
      <c r="B22" s="94" t="s">
        <v>136</v>
      </c>
      <c r="C22" s="95">
        <v>0.54637739567123278</v>
      </c>
      <c r="D22" s="95">
        <v>1</v>
      </c>
      <c r="F22" s="11"/>
    </row>
    <row r="23" spans="2:6" ht="15.6" x14ac:dyDescent="0.25">
      <c r="B23" s="93" t="s">
        <v>137</v>
      </c>
      <c r="C23" s="88"/>
      <c r="D23" s="88"/>
    </row>
    <row r="24" spans="2:6" x14ac:dyDescent="0.25">
      <c r="B24" s="94" t="s">
        <v>138</v>
      </c>
      <c r="C24" s="95">
        <v>22.87600503278426</v>
      </c>
      <c r="D24" s="95">
        <v>23</v>
      </c>
      <c r="F24" s="11"/>
    </row>
    <row r="25" spans="2:6" x14ac:dyDescent="0.25">
      <c r="B25" s="94" t="s">
        <v>139</v>
      </c>
      <c r="C25" s="95">
        <v>10.735331599050307</v>
      </c>
      <c r="D25" s="95">
        <v>11</v>
      </c>
      <c r="F25" s="11"/>
    </row>
    <row r="26" spans="2:6" x14ac:dyDescent="0.25">
      <c r="B26" s="94" t="s">
        <v>140</v>
      </c>
      <c r="C26" s="95">
        <v>3.2519192762760514</v>
      </c>
      <c r="D26" s="95">
        <v>3</v>
      </c>
      <c r="F26" s="11"/>
    </row>
    <row r="27" spans="2:6" x14ac:dyDescent="0.25">
      <c r="B27" s="94" t="s">
        <v>141</v>
      </c>
      <c r="C27" s="95">
        <v>2.0567069410629966</v>
      </c>
      <c r="D27" s="95">
        <v>2</v>
      </c>
      <c r="F27" s="11"/>
    </row>
    <row r="28" spans="2:6" x14ac:dyDescent="0.25">
      <c r="B28" s="94" t="s">
        <v>142</v>
      </c>
      <c r="C28" s="95">
        <v>3.6055850573986197</v>
      </c>
      <c r="D28" s="95">
        <v>4</v>
      </c>
      <c r="F28" s="11"/>
    </row>
    <row r="29" spans="2:6" x14ac:dyDescent="0.25">
      <c r="B29" s="94" t="s">
        <v>108</v>
      </c>
      <c r="C29" s="95">
        <v>0.71781468603488607</v>
      </c>
      <c r="D29" s="95">
        <v>1</v>
      </c>
      <c r="F29" s="11"/>
    </row>
    <row r="30" spans="2:6" ht="15.6" x14ac:dyDescent="0.25">
      <c r="B30" s="93" t="s">
        <v>143</v>
      </c>
      <c r="C30" s="95">
        <f>SUM(C22:C29)</f>
        <v>43.789739988278349</v>
      </c>
      <c r="D30" s="95">
        <f>SUM(D22:D29)</f>
        <v>45</v>
      </c>
    </row>
    <row r="31" spans="2:6" ht="15.6" x14ac:dyDescent="0.25">
      <c r="B31" s="93"/>
      <c r="C31" s="88"/>
      <c r="D31" s="88"/>
    </row>
    <row r="32" spans="2:6" ht="15.6" x14ac:dyDescent="0.25">
      <c r="B32" s="93" t="s">
        <v>144</v>
      </c>
      <c r="C32" s="95">
        <f>C30+C18</f>
        <v>47.709721993362798</v>
      </c>
      <c r="D32" s="95">
        <f>D30+D18</f>
        <v>49</v>
      </c>
    </row>
    <row r="33" spans="2:4" ht="15.6" x14ac:dyDescent="0.25">
      <c r="B33" s="93" t="s">
        <v>121</v>
      </c>
      <c r="C33" s="90">
        <v>134455.76700000002</v>
      </c>
      <c r="D33" s="90">
        <v>134456</v>
      </c>
    </row>
    <row r="41" spans="2:4" x14ac:dyDescent="0.25">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3.8" x14ac:dyDescent="0.25"/>
  <cols>
    <col min="2" max="2" width="43.59765625" customWidth="1"/>
    <col min="3" max="3" width="18.09765625" hidden="1" customWidth="1"/>
    <col min="4" max="4" width="18.09765625" customWidth="1"/>
  </cols>
  <sheetData>
    <row r="1" spans="1:4" x14ac:dyDescent="0.25">
      <c r="A1" s="83" t="s">
        <v>89</v>
      </c>
      <c r="C1" s="84"/>
    </row>
    <row r="2" spans="1:4" x14ac:dyDescent="0.25">
      <c r="B2" s="7" t="s">
        <v>94</v>
      </c>
    </row>
    <row r="4" spans="1:4" x14ac:dyDescent="0.25">
      <c r="B4" s="85"/>
      <c r="C4" s="86" t="s">
        <v>95</v>
      </c>
      <c r="D4" s="86" t="s">
        <v>95</v>
      </c>
    </row>
    <row r="5" spans="1:4" x14ac:dyDescent="0.25">
      <c r="B5" s="87" t="s">
        <v>96</v>
      </c>
      <c r="C5" s="88"/>
      <c r="D5" s="88"/>
    </row>
    <row r="6" spans="1:4" x14ac:dyDescent="0.25">
      <c r="B6" s="89" t="s">
        <v>4</v>
      </c>
      <c r="C6" s="88"/>
      <c r="D6" s="88"/>
    </row>
    <row r="7" spans="1:4" x14ac:dyDescent="0.25">
      <c r="B7" s="89" t="s">
        <v>6</v>
      </c>
      <c r="C7" s="90">
        <v>12.63821534602104</v>
      </c>
      <c r="D7" s="90">
        <v>13</v>
      </c>
    </row>
    <row r="8" spans="1:4" x14ac:dyDescent="0.25">
      <c r="B8" s="89"/>
      <c r="C8" s="88"/>
      <c r="D8" s="88"/>
    </row>
    <row r="9" spans="1:4" x14ac:dyDescent="0.25">
      <c r="B9" s="87" t="s">
        <v>97</v>
      </c>
      <c r="C9" s="88"/>
      <c r="D9" s="88"/>
    </row>
    <row r="10" spans="1:4" x14ac:dyDescent="0.25">
      <c r="B10" s="89" t="s">
        <v>9</v>
      </c>
      <c r="C10" s="88"/>
      <c r="D10" s="88"/>
    </row>
    <row r="11" spans="1:4" x14ac:dyDescent="0.25">
      <c r="B11" s="89" t="s">
        <v>11</v>
      </c>
      <c r="C11" s="90">
        <v>2.1953400000000003</v>
      </c>
      <c r="D11" s="90">
        <v>2</v>
      </c>
    </row>
    <row r="12" spans="1:4" x14ac:dyDescent="0.25">
      <c r="B12" s="89"/>
      <c r="C12" s="88"/>
      <c r="D12" s="88"/>
    </row>
    <row r="13" spans="1:4" x14ac:dyDescent="0.25">
      <c r="B13" s="87" t="s">
        <v>98</v>
      </c>
      <c r="C13" s="88"/>
      <c r="D13" s="88"/>
    </row>
    <row r="14" spans="1:4" ht="26.4" x14ac:dyDescent="0.25">
      <c r="B14" s="89" t="s">
        <v>14</v>
      </c>
      <c r="C14" s="88"/>
      <c r="D14" s="88"/>
    </row>
    <row r="15" spans="1:4" x14ac:dyDescent="0.25">
      <c r="B15" s="91" t="s">
        <v>16</v>
      </c>
      <c r="C15" s="88"/>
      <c r="D15" s="88"/>
    </row>
    <row r="16" spans="1:4" x14ac:dyDescent="0.25">
      <c r="B16" s="89" t="s">
        <v>18</v>
      </c>
      <c r="C16" s="88"/>
      <c r="D16" s="88"/>
    </row>
    <row r="17" spans="2:6" x14ac:dyDescent="0.25">
      <c r="B17" s="89"/>
      <c r="C17" s="88"/>
      <c r="D17" s="88"/>
    </row>
    <row r="18" spans="2:6" x14ac:dyDescent="0.25">
      <c r="B18" s="87" t="s">
        <v>99</v>
      </c>
      <c r="C18" s="88"/>
      <c r="D18" s="88"/>
    </row>
    <row r="19" spans="2:6" x14ac:dyDescent="0.25">
      <c r="B19" s="89" t="s">
        <v>21</v>
      </c>
      <c r="C19" s="88"/>
      <c r="D19" s="88"/>
    </row>
    <row r="20" spans="2:6" x14ac:dyDescent="0.25">
      <c r="B20" s="89" t="s">
        <v>23</v>
      </c>
      <c r="C20" s="88"/>
      <c r="D20" s="88"/>
    </row>
    <row r="21" spans="2:6" x14ac:dyDescent="0.25">
      <c r="B21" s="89" t="s">
        <v>25</v>
      </c>
      <c r="C21" s="88"/>
      <c r="D21" s="88"/>
    </row>
    <row r="22" spans="2:6" x14ac:dyDescent="0.25">
      <c r="B22" s="89" t="s">
        <v>27</v>
      </c>
      <c r="C22" s="88"/>
      <c r="D22" s="88"/>
    </row>
    <row r="23" spans="2:6" x14ac:dyDescent="0.25">
      <c r="B23" s="89" t="s">
        <v>29</v>
      </c>
      <c r="C23" s="90">
        <v>0.14118720139726026</v>
      </c>
      <c r="D23" s="90">
        <v>0</v>
      </c>
      <c r="F23" s="11"/>
    </row>
    <row r="24" spans="2:6" x14ac:dyDescent="0.25">
      <c r="B24" s="89" t="s">
        <v>31</v>
      </c>
      <c r="C24" s="90">
        <v>11.50634883301921</v>
      </c>
      <c r="D24" s="90">
        <v>11</v>
      </c>
      <c r="F24" s="11"/>
    </row>
    <row r="25" spans="2:6" x14ac:dyDescent="0.25">
      <c r="B25" s="89" t="s">
        <v>33</v>
      </c>
      <c r="C25" s="88"/>
      <c r="D25" s="88"/>
      <c r="F25" s="11"/>
    </row>
    <row r="26" spans="2:6" x14ac:dyDescent="0.25">
      <c r="B26" s="89" t="s">
        <v>35</v>
      </c>
      <c r="C26" s="90">
        <v>1.0023328511308311</v>
      </c>
      <c r="D26" s="90">
        <v>1</v>
      </c>
      <c r="F26" s="11"/>
    </row>
    <row r="27" spans="2:6" x14ac:dyDescent="0.25">
      <c r="B27" s="89"/>
      <c r="C27" s="88"/>
      <c r="D27" s="88"/>
      <c r="F27" s="11"/>
    </row>
    <row r="28" spans="2:6" x14ac:dyDescent="0.25">
      <c r="B28" s="87" t="s">
        <v>100</v>
      </c>
      <c r="C28" s="88"/>
      <c r="D28" s="88"/>
    </row>
    <row r="29" spans="2:6" x14ac:dyDescent="0.25">
      <c r="B29" s="89" t="s">
        <v>38</v>
      </c>
      <c r="C29" s="88"/>
      <c r="D29" s="88"/>
    </row>
    <row r="30" spans="2:6" x14ac:dyDescent="0.25">
      <c r="B30" s="89" t="s">
        <v>40</v>
      </c>
      <c r="C30" s="88"/>
      <c r="D30" s="88"/>
    </row>
    <row r="31" spans="2:6" x14ac:dyDescent="0.25">
      <c r="B31" s="87" t="s">
        <v>42</v>
      </c>
      <c r="C31" s="90">
        <f>SUM(C6:C30)</f>
        <v>27.483424231568343</v>
      </c>
      <c r="D31" s="90">
        <f>SUM(D6:D30)</f>
        <v>27</v>
      </c>
    </row>
    <row r="32" spans="2:6" x14ac:dyDescent="0.25">
      <c r="B32" s="89"/>
      <c r="C32" s="88"/>
      <c r="D32" s="88"/>
    </row>
    <row r="33" spans="2:4" x14ac:dyDescent="0.25">
      <c r="B33" s="87" t="s">
        <v>43</v>
      </c>
      <c r="C33" s="88"/>
      <c r="D33" s="88"/>
    </row>
    <row r="34" spans="2:4" ht="39.6" x14ac:dyDescent="0.25">
      <c r="B34" s="89" t="s">
        <v>45</v>
      </c>
      <c r="C34" s="92">
        <f>(C14+C19+C20+C21+C22+C23+C24+C25+C26+C30)/C37</f>
        <v>3.6583813983251677E-4</v>
      </c>
      <c r="D34" s="92">
        <f>(D14+D19+D20+D21+D22+D23+D24+D25+D26+D30)/D37</f>
        <v>3.4704147145583897E-4</v>
      </c>
    </row>
    <row r="35" spans="2:4" ht="26.4" x14ac:dyDescent="0.25">
      <c r="B35" s="89" t="s">
        <v>47</v>
      </c>
      <c r="C35" s="92">
        <f>C31/C37</f>
        <v>7.9482917080605522E-4</v>
      </c>
      <c r="D35" s="92">
        <f>D31/D37</f>
        <v>7.8084331077563768E-4</v>
      </c>
    </row>
    <row r="36" spans="2:4" x14ac:dyDescent="0.25">
      <c r="B36" s="89"/>
      <c r="C36" s="88"/>
      <c r="D36" s="88"/>
    </row>
    <row r="37" spans="2:4" x14ac:dyDescent="0.25">
      <c r="B37" s="87" t="s">
        <v>49</v>
      </c>
      <c r="C37" s="90">
        <v>34577.774999999994</v>
      </c>
      <c r="D37" s="90">
        <v>34578</v>
      </c>
    </row>
    <row r="40" spans="2:4" x14ac:dyDescent="0.25">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3.8" x14ac:dyDescent="0.25"/>
  <cols>
    <col min="2" max="2" width="58.09765625" customWidth="1"/>
    <col min="3" max="3" width="10.8984375" hidden="1" customWidth="1"/>
    <col min="4" max="4" width="10.8984375" customWidth="1"/>
    <col min="6" max="6" width="10.8984375" bestFit="1" customWidth="1"/>
  </cols>
  <sheetData>
    <row r="2" spans="2:6" x14ac:dyDescent="0.25">
      <c r="B2" s="7" t="s">
        <v>101</v>
      </c>
    </row>
    <row r="3" spans="2:6" x14ac:dyDescent="0.25">
      <c r="E3" s="7"/>
    </row>
    <row r="4" spans="2:6" x14ac:dyDescent="0.25">
      <c r="B4" s="85"/>
      <c r="C4" s="86" t="s">
        <v>95</v>
      </c>
      <c r="D4" s="86" t="s">
        <v>95</v>
      </c>
    </row>
    <row r="5" spans="2:6" ht="15.6" x14ac:dyDescent="0.25">
      <c r="B5" s="93" t="s">
        <v>102</v>
      </c>
      <c r="C5" s="88"/>
      <c r="D5" s="88"/>
    </row>
    <row r="6" spans="2:6" x14ac:dyDescent="0.25">
      <c r="B6" s="85" t="s">
        <v>103</v>
      </c>
      <c r="C6" s="88"/>
      <c r="D6" s="88"/>
    </row>
    <row r="7" spans="2:6" x14ac:dyDescent="0.25">
      <c r="B7" s="85" t="s">
        <v>104</v>
      </c>
      <c r="C7" s="88"/>
      <c r="D7" s="88"/>
    </row>
    <row r="8" spans="2:6" x14ac:dyDescent="0.25">
      <c r="B8" s="94" t="s">
        <v>105</v>
      </c>
      <c r="C8" s="95">
        <v>10.594375629910443</v>
      </c>
      <c r="D8" s="95">
        <v>11</v>
      </c>
      <c r="F8" s="99"/>
    </row>
    <row r="9" spans="2:6" x14ac:dyDescent="0.25">
      <c r="B9" s="94" t="s">
        <v>106</v>
      </c>
      <c r="C9" s="95">
        <v>0.82380825276262681</v>
      </c>
      <c r="D9" s="95">
        <v>1</v>
      </c>
      <c r="F9" s="99"/>
    </row>
    <row r="10" spans="2:6" x14ac:dyDescent="0.25">
      <c r="B10" s="94" t="s">
        <v>107</v>
      </c>
      <c r="C10" s="95">
        <v>0.8527706516716429</v>
      </c>
      <c r="D10" s="95">
        <v>1</v>
      </c>
      <c r="F10" s="99"/>
    </row>
    <row r="11" spans="2:6" x14ac:dyDescent="0.25">
      <c r="B11" s="94" t="s">
        <v>108</v>
      </c>
      <c r="C11" s="95">
        <v>0.36726081167632851</v>
      </c>
      <c r="D11" s="95">
        <v>0</v>
      </c>
      <c r="F11" s="99"/>
    </row>
    <row r="12" spans="2:6" ht="15.6" x14ac:dyDescent="0.25">
      <c r="B12" s="93" t="s">
        <v>109</v>
      </c>
      <c r="C12" s="95">
        <f>SUM(C8:C11)</f>
        <v>12.63821534602104</v>
      </c>
      <c r="D12" s="95">
        <f>SUM(D8:D11)</f>
        <v>13</v>
      </c>
      <c r="F12" s="9"/>
    </row>
    <row r="13" spans="2:6" x14ac:dyDescent="0.25">
      <c r="B13" s="85"/>
      <c r="C13" s="96"/>
      <c r="D13" s="96"/>
    </row>
    <row r="14" spans="2:6" ht="15.6" x14ac:dyDescent="0.25">
      <c r="B14" s="93" t="s">
        <v>110</v>
      </c>
      <c r="C14" s="96"/>
      <c r="D14" s="96"/>
    </row>
    <row r="15" spans="2:6" x14ac:dyDescent="0.25">
      <c r="B15" s="85" t="s">
        <v>103</v>
      </c>
      <c r="C15" s="96"/>
      <c r="D15" s="96"/>
    </row>
    <row r="16" spans="2:6" x14ac:dyDescent="0.25">
      <c r="B16" s="85" t="s">
        <v>104</v>
      </c>
      <c r="C16" s="96"/>
      <c r="D16" s="96"/>
    </row>
    <row r="17" spans="2:6" x14ac:dyDescent="0.25">
      <c r="B17" s="94" t="s">
        <v>105</v>
      </c>
      <c r="C17" s="95">
        <v>2.1930700000000001</v>
      </c>
      <c r="D17" s="95">
        <v>2</v>
      </c>
      <c r="F17" s="9"/>
    </row>
    <row r="18" spans="2:6" x14ac:dyDescent="0.25">
      <c r="B18" s="94" t="s">
        <v>108</v>
      </c>
      <c r="C18" s="95">
        <v>2.2699999999999999E-3</v>
      </c>
      <c r="D18" s="95">
        <v>0</v>
      </c>
      <c r="F18" s="9"/>
    </row>
    <row r="19" spans="2:6" ht="15.6" x14ac:dyDescent="0.25">
      <c r="B19" s="93" t="s">
        <v>111</v>
      </c>
      <c r="C19" s="95">
        <f>SUM(C17:C18)</f>
        <v>2.1953400000000003</v>
      </c>
      <c r="D19" s="95">
        <f>SUM(D17:D18)</f>
        <v>2</v>
      </c>
    </row>
    <row r="20" spans="2:6" x14ac:dyDescent="0.25">
      <c r="B20" s="85"/>
      <c r="C20" s="96"/>
      <c r="D20" s="96"/>
    </row>
    <row r="21" spans="2:6" ht="15.6" x14ac:dyDescent="0.25">
      <c r="B21" s="93" t="s">
        <v>112</v>
      </c>
      <c r="C21" s="96"/>
      <c r="D21" s="96"/>
    </row>
    <row r="22" spans="2:6" ht="15.6" x14ac:dyDescent="0.25">
      <c r="B22" s="93" t="s">
        <v>113</v>
      </c>
      <c r="C22" s="96"/>
      <c r="D22" s="96"/>
    </row>
    <row r="23" spans="2:6" ht="15.6" x14ac:dyDescent="0.25">
      <c r="B23" s="93"/>
      <c r="C23" s="96"/>
      <c r="D23" s="96"/>
    </row>
    <row r="24" spans="2:6" ht="15.6" x14ac:dyDescent="0.25">
      <c r="B24" s="93" t="s">
        <v>114</v>
      </c>
      <c r="C24" s="96"/>
      <c r="D24" s="96"/>
    </row>
    <row r="25" spans="2:6" ht="15.6" x14ac:dyDescent="0.25">
      <c r="B25" s="93" t="s">
        <v>115</v>
      </c>
      <c r="C25" s="96"/>
      <c r="D25" s="96"/>
    </row>
    <row r="26" spans="2:6" ht="15.6" x14ac:dyDescent="0.25">
      <c r="B26" s="93"/>
      <c r="C26" s="96"/>
      <c r="D26" s="96"/>
    </row>
    <row r="27" spans="2:6" ht="15.6" x14ac:dyDescent="0.25">
      <c r="B27" s="93" t="s">
        <v>116</v>
      </c>
      <c r="C27" s="96"/>
      <c r="D27" s="96"/>
    </row>
    <row r="28" spans="2:6" ht="15.6" x14ac:dyDescent="0.25">
      <c r="B28" s="93" t="s">
        <v>117</v>
      </c>
      <c r="C28" s="96"/>
      <c r="D28" s="96"/>
    </row>
    <row r="29" spans="2:6" ht="15.6" x14ac:dyDescent="0.25">
      <c r="B29" s="93"/>
      <c r="C29" s="96"/>
      <c r="D29" s="96"/>
    </row>
    <row r="30" spans="2:6" ht="15.6" x14ac:dyDescent="0.25">
      <c r="B30" s="93" t="s">
        <v>118</v>
      </c>
      <c r="C30" s="96"/>
      <c r="D30" s="96"/>
    </row>
    <row r="31" spans="2:6" ht="15.6" x14ac:dyDescent="0.25">
      <c r="B31" s="93" t="s">
        <v>119</v>
      </c>
      <c r="C31" s="96"/>
      <c r="D31" s="96"/>
    </row>
    <row r="32" spans="2:6" ht="15.6" x14ac:dyDescent="0.25">
      <c r="B32" s="93" t="s">
        <v>120</v>
      </c>
      <c r="C32" s="95">
        <f>C22+C19+C12</f>
        <v>14.83355534602104</v>
      </c>
      <c r="D32" s="95">
        <f>D22+D19+D12</f>
        <v>15</v>
      </c>
    </row>
    <row r="33" spans="2:6" ht="15.6" x14ac:dyDescent="0.25">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3.8" x14ac:dyDescent="0.25"/>
  <cols>
    <col min="2" max="2" width="38.3984375" customWidth="1"/>
    <col min="3" max="3" width="10.8984375" hidden="1" customWidth="1"/>
    <col min="4" max="4" width="10.69921875" customWidth="1"/>
  </cols>
  <sheetData>
    <row r="1" spans="2:4" x14ac:dyDescent="0.25">
      <c r="C1" s="7"/>
    </row>
    <row r="2" spans="2:4" x14ac:dyDescent="0.25">
      <c r="B2" s="7" t="s">
        <v>122</v>
      </c>
      <c r="C2" s="7"/>
    </row>
    <row r="4" spans="2:4" x14ac:dyDescent="0.25">
      <c r="B4" s="85"/>
      <c r="C4" s="86" t="s">
        <v>95</v>
      </c>
      <c r="D4" s="86" t="s">
        <v>95</v>
      </c>
    </row>
    <row r="5" spans="2:4" ht="15.6" x14ac:dyDescent="0.25">
      <c r="B5" s="93" t="s">
        <v>123</v>
      </c>
      <c r="C5" s="88"/>
      <c r="D5" s="88"/>
    </row>
    <row r="6" spans="2:4" ht="15.6" x14ac:dyDescent="0.25">
      <c r="B6" s="93" t="s">
        <v>124</v>
      </c>
      <c r="C6" s="88"/>
      <c r="D6" s="88"/>
    </row>
    <row r="7" spans="2:4" ht="15.6" x14ac:dyDescent="0.25">
      <c r="B7" s="93"/>
      <c r="C7" s="88"/>
      <c r="D7" s="88"/>
    </row>
    <row r="8" spans="2:4" ht="15.6" x14ac:dyDescent="0.25">
      <c r="B8" s="93" t="s">
        <v>125</v>
      </c>
      <c r="C8" s="88"/>
      <c r="D8" s="88"/>
    </row>
    <row r="9" spans="2:4" ht="15.6" x14ac:dyDescent="0.25">
      <c r="B9" s="93" t="s">
        <v>126</v>
      </c>
      <c r="C9" s="88"/>
      <c r="D9" s="88"/>
    </row>
    <row r="10" spans="2:4" ht="15.6" x14ac:dyDescent="0.25">
      <c r="B10" s="93"/>
      <c r="C10" s="88"/>
      <c r="D10" s="88"/>
    </row>
    <row r="11" spans="2:4" ht="15.6" x14ac:dyDescent="0.25">
      <c r="B11" s="93" t="s">
        <v>127</v>
      </c>
      <c r="C11" s="88"/>
      <c r="D11" s="88"/>
    </row>
    <row r="12" spans="2:4" ht="15.6" x14ac:dyDescent="0.25">
      <c r="B12" s="93" t="s">
        <v>128</v>
      </c>
      <c r="C12" s="88"/>
      <c r="D12" s="88"/>
    </row>
    <row r="13" spans="2:4" ht="15.6" x14ac:dyDescent="0.25">
      <c r="B13" s="93"/>
      <c r="C13" s="88"/>
      <c r="D13" s="88"/>
    </row>
    <row r="14" spans="2:4" ht="15.6" x14ac:dyDescent="0.25">
      <c r="B14" s="93" t="s">
        <v>129</v>
      </c>
      <c r="C14" s="88"/>
      <c r="D14" s="88"/>
    </row>
    <row r="15" spans="2:4" ht="15.6" x14ac:dyDescent="0.25">
      <c r="B15" s="93" t="s">
        <v>130</v>
      </c>
      <c r="C15" s="88"/>
      <c r="D15" s="88"/>
    </row>
    <row r="16" spans="2:4" ht="15.6" x14ac:dyDescent="0.25">
      <c r="B16" s="93" t="s">
        <v>131</v>
      </c>
      <c r="C16" s="88"/>
      <c r="D16" s="88"/>
    </row>
    <row r="17" spans="2:7" x14ac:dyDescent="0.25">
      <c r="B17" s="94" t="s">
        <v>132</v>
      </c>
      <c r="C17" s="95">
        <v>1.0023328511308311</v>
      </c>
      <c r="D17" s="95">
        <v>1</v>
      </c>
      <c r="F17" s="11"/>
      <c r="G17" s="11"/>
    </row>
    <row r="18" spans="2:7" ht="15.6" x14ac:dyDescent="0.25">
      <c r="B18" s="93" t="s">
        <v>133</v>
      </c>
      <c r="C18" s="95">
        <f>SUM(C17)</f>
        <v>1.0023328511308311</v>
      </c>
      <c r="D18" s="95">
        <f>SUM(D17)</f>
        <v>1</v>
      </c>
    </row>
    <row r="19" spans="2:7" ht="15.6" x14ac:dyDescent="0.25">
      <c r="B19" s="93"/>
      <c r="C19" s="95"/>
      <c r="D19" s="95"/>
    </row>
    <row r="20" spans="2:7" ht="15.6" x14ac:dyDescent="0.25">
      <c r="B20" s="93" t="s">
        <v>134</v>
      </c>
      <c r="C20" s="88"/>
      <c r="D20" s="88"/>
    </row>
    <row r="21" spans="2:7" ht="15.6" x14ac:dyDescent="0.25">
      <c r="B21" s="93" t="s">
        <v>135</v>
      </c>
      <c r="C21" s="88"/>
      <c r="D21" s="88"/>
    </row>
    <row r="22" spans="2:7" x14ac:dyDescent="0.25">
      <c r="B22" s="94" t="s">
        <v>136</v>
      </c>
      <c r="C22" s="95">
        <v>0.14118720139726026</v>
      </c>
      <c r="D22" s="95">
        <v>0</v>
      </c>
      <c r="F22" s="11"/>
      <c r="G22" s="11"/>
    </row>
    <row r="23" spans="2:7" ht="15.6" x14ac:dyDescent="0.25">
      <c r="B23" s="93" t="s">
        <v>137</v>
      </c>
      <c r="C23" s="88"/>
      <c r="D23" s="88"/>
    </row>
    <row r="24" spans="2:7" x14ac:dyDescent="0.25">
      <c r="B24" s="94" t="s">
        <v>138</v>
      </c>
      <c r="C24" s="95">
        <v>6.362247725025445</v>
      </c>
      <c r="D24" s="95">
        <v>6</v>
      </c>
      <c r="F24" s="11"/>
    </row>
    <row r="25" spans="2:7" x14ac:dyDescent="0.25">
      <c r="B25" s="94" t="s">
        <v>139</v>
      </c>
      <c r="C25" s="95">
        <v>2.7975317096350225</v>
      </c>
      <c r="D25" s="95">
        <v>3</v>
      </c>
      <c r="F25" s="11"/>
    </row>
    <row r="26" spans="2:7" x14ac:dyDescent="0.25">
      <c r="B26" s="94" t="s">
        <v>140</v>
      </c>
      <c r="C26" s="95">
        <v>0.83398326566327774</v>
      </c>
      <c r="D26" s="95">
        <v>1</v>
      </c>
      <c r="F26" s="11"/>
    </row>
    <row r="27" spans="2:7" x14ac:dyDescent="0.25">
      <c r="B27" s="94" t="s">
        <v>141</v>
      </c>
      <c r="C27" s="95">
        <v>0.42010256883424674</v>
      </c>
      <c r="D27" s="95">
        <v>0</v>
      </c>
      <c r="F27" s="11"/>
    </row>
    <row r="28" spans="2:7" x14ac:dyDescent="0.25">
      <c r="B28" s="94" t="s">
        <v>142</v>
      </c>
      <c r="C28" s="95">
        <v>0.91200214539680013</v>
      </c>
      <c r="D28" s="95">
        <v>1</v>
      </c>
      <c r="F28" s="11"/>
    </row>
    <row r="29" spans="2:7" x14ac:dyDescent="0.25">
      <c r="B29" s="94" t="s">
        <v>108</v>
      </c>
      <c r="C29" s="95">
        <v>0.18048141846441648</v>
      </c>
      <c r="D29" s="95">
        <v>0</v>
      </c>
      <c r="F29" s="11"/>
    </row>
    <row r="30" spans="2:7" ht="15.6" x14ac:dyDescent="0.25">
      <c r="B30" s="93" t="s">
        <v>143</v>
      </c>
      <c r="C30" s="95">
        <f>SUM(C22:C29)</f>
        <v>11.64753603441647</v>
      </c>
      <c r="D30" s="95">
        <f>SUM(D22:D29)</f>
        <v>11</v>
      </c>
    </row>
    <row r="31" spans="2:7" ht="15.6" x14ac:dyDescent="0.25">
      <c r="B31" s="93"/>
      <c r="C31" s="88"/>
      <c r="D31" s="88"/>
    </row>
    <row r="32" spans="2:7" ht="15.6" x14ac:dyDescent="0.25">
      <c r="B32" s="93" t="s">
        <v>144</v>
      </c>
      <c r="C32" s="95">
        <f>C30+C18</f>
        <v>12.649868885547301</v>
      </c>
      <c r="D32" s="95">
        <f>D30+D18</f>
        <v>12</v>
      </c>
    </row>
    <row r="33" spans="2:4" ht="15.6" x14ac:dyDescent="0.25">
      <c r="B33" s="93" t="s">
        <v>121</v>
      </c>
      <c r="C33" s="90">
        <v>34577.774999999994</v>
      </c>
      <c r="D33" s="90">
        <v>34578</v>
      </c>
    </row>
    <row r="41" spans="2:4" x14ac:dyDescent="0.25">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3.8" x14ac:dyDescent="0.25"/>
  <cols>
    <col min="2" max="2" width="43.59765625" customWidth="1"/>
    <col min="3" max="3" width="18.09765625" hidden="1" customWidth="1"/>
    <col min="4" max="4" width="18.09765625" customWidth="1"/>
  </cols>
  <sheetData>
    <row r="1" spans="1:4" x14ac:dyDescent="0.25">
      <c r="A1" s="83" t="s">
        <v>90</v>
      </c>
      <c r="C1" s="84"/>
    </row>
    <row r="2" spans="1:4" x14ac:dyDescent="0.25">
      <c r="B2" s="7" t="s">
        <v>94</v>
      </c>
    </row>
    <row r="4" spans="1:4" x14ac:dyDescent="0.25">
      <c r="B4" s="85"/>
      <c r="C4" s="86" t="s">
        <v>95</v>
      </c>
      <c r="D4" s="86" t="s">
        <v>95</v>
      </c>
    </row>
    <row r="5" spans="1:4" x14ac:dyDescent="0.25">
      <c r="B5" s="87" t="s">
        <v>96</v>
      </c>
      <c r="C5" s="88"/>
      <c r="D5" s="88"/>
    </row>
    <row r="6" spans="1:4" x14ac:dyDescent="0.25">
      <c r="B6" s="89" t="s">
        <v>4</v>
      </c>
      <c r="C6" s="88"/>
      <c r="D6" s="88"/>
    </row>
    <row r="7" spans="1:4" x14ac:dyDescent="0.25">
      <c r="B7" s="89" t="s">
        <v>6</v>
      </c>
      <c r="C7" s="90">
        <v>25.719264757741289</v>
      </c>
      <c r="D7" s="90">
        <v>26</v>
      </c>
    </row>
    <row r="8" spans="1:4" x14ac:dyDescent="0.25">
      <c r="B8" s="89"/>
      <c r="C8" s="88"/>
      <c r="D8" s="88"/>
    </row>
    <row r="9" spans="1:4" x14ac:dyDescent="0.25">
      <c r="B9" s="87" t="s">
        <v>97</v>
      </c>
      <c r="C9" s="88"/>
      <c r="D9" s="88"/>
    </row>
    <row r="10" spans="1:4" x14ac:dyDescent="0.25">
      <c r="B10" s="89" t="s">
        <v>9</v>
      </c>
      <c r="C10" s="88"/>
      <c r="D10" s="88"/>
    </row>
    <row r="11" spans="1:4" x14ac:dyDescent="0.25">
      <c r="B11" s="89" t="s">
        <v>11</v>
      </c>
      <c r="C11" s="90">
        <v>2.5162600000000004</v>
      </c>
      <c r="D11" s="90">
        <v>3</v>
      </c>
    </row>
    <row r="12" spans="1:4" x14ac:dyDescent="0.25">
      <c r="B12" s="89"/>
      <c r="C12" s="88"/>
      <c r="D12" s="88"/>
    </row>
    <row r="13" spans="1:4" x14ac:dyDescent="0.25">
      <c r="B13" s="87" t="s">
        <v>98</v>
      </c>
      <c r="C13" s="88"/>
      <c r="D13" s="88"/>
    </row>
    <row r="14" spans="1:4" ht="26.4" x14ac:dyDescent="0.25">
      <c r="B14" s="89" t="s">
        <v>14</v>
      </c>
      <c r="C14" s="88"/>
      <c r="D14" s="88"/>
    </row>
    <row r="15" spans="1:4" x14ac:dyDescent="0.25">
      <c r="B15" s="91" t="s">
        <v>16</v>
      </c>
      <c r="C15" s="88"/>
      <c r="D15" s="88"/>
    </row>
    <row r="16" spans="1:4" x14ac:dyDescent="0.25">
      <c r="B16" s="89" t="s">
        <v>18</v>
      </c>
      <c r="C16" s="88"/>
      <c r="D16" s="88"/>
    </row>
    <row r="17" spans="2:6" x14ac:dyDescent="0.25">
      <c r="B17" s="89"/>
      <c r="C17" s="88"/>
      <c r="D17" s="88"/>
    </row>
    <row r="18" spans="2:6" x14ac:dyDescent="0.25">
      <c r="B18" s="87" t="s">
        <v>99</v>
      </c>
      <c r="C18" s="88"/>
      <c r="D18" s="88"/>
    </row>
    <row r="19" spans="2:6" x14ac:dyDescent="0.25">
      <c r="B19" s="89" t="s">
        <v>21</v>
      </c>
      <c r="C19" s="88"/>
      <c r="D19" s="88"/>
    </row>
    <row r="20" spans="2:6" x14ac:dyDescent="0.25">
      <c r="B20" s="89" t="s">
        <v>23</v>
      </c>
      <c r="C20" s="88"/>
      <c r="D20" s="88"/>
    </row>
    <row r="21" spans="2:6" x14ac:dyDescent="0.25">
      <c r="B21" s="89" t="s">
        <v>25</v>
      </c>
      <c r="C21" s="88"/>
      <c r="D21" s="88"/>
    </row>
    <row r="22" spans="2:6" x14ac:dyDescent="0.25">
      <c r="B22" s="89" t="s">
        <v>27</v>
      </c>
      <c r="C22" s="88"/>
      <c r="D22" s="88"/>
    </row>
    <row r="23" spans="2:6" x14ac:dyDescent="0.25">
      <c r="B23" s="89" t="s">
        <v>29</v>
      </c>
      <c r="C23" s="90">
        <v>0</v>
      </c>
      <c r="D23" s="90">
        <v>0</v>
      </c>
      <c r="F23" s="11"/>
    </row>
    <row r="24" spans="2:6" x14ac:dyDescent="0.25">
      <c r="B24" s="89" t="s">
        <v>31</v>
      </c>
      <c r="C24" s="90">
        <v>24.365450473779227</v>
      </c>
      <c r="D24" s="90">
        <v>24</v>
      </c>
      <c r="F24" s="11"/>
    </row>
    <row r="25" spans="2:6" x14ac:dyDescent="0.25">
      <c r="B25" s="89" t="s">
        <v>33</v>
      </c>
      <c r="C25" s="88"/>
      <c r="D25" s="88"/>
      <c r="F25" s="11"/>
    </row>
    <row r="26" spans="2:6" x14ac:dyDescent="0.25">
      <c r="B26" s="89" t="s">
        <v>35</v>
      </c>
      <c r="C26" s="90">
        <v>2.1422799623002176</v>
      </c>
      <c r="D26" s="90">
        <v>2</v>
      </c>
      <c r="F26" s="11"/>
    </row>
    <row r="27" spans="2:6" x14ac:dyDescent="0.25">
      <c r="B27" s="89"/>
      <c r="C27" s="88"/>
      <c r="D27" s="88"/>
      <c r="F27" s="11"/>
    </row>
    <row r="28" spans="2:6" x14ac:dyDescent="0.25">
      <c r="B28" s="87" t="s">
        <v>100</v>
      </c>
      <c r="C28" s="88"/>
      <c r="D28" s="88"/>
    </row>
    <row r="29" spans="2:6" x14ac:dyDescent="0.25">
      <c r="B29" s="89" t="s">
        <v>38</v>
      </c>
      <c r="C29" s="88"/>
      <c r="D29" s="88"/>
    </row>
    <row r="30" spans="2:6" x14ac:dyDescent="0.25">
      <c r="B30" s="89" t="s">
        <v>40</v>
      </c>
      <c r="C30" s="88"/>
      <c r="D30" s="88"/>
    </row>
    <row r="31" spans="2:6" x14ac:dyDescent="0.25">
      <c r="B31" s="87" t="s">
        <v>42</v>
      </c>
      <c r="C31" s="90">
        <f>SUM(C6:C30)</f>
        <v>54.74325519382073</v>
      </c>
      <c r="D31" s="90">
        <f>SUM(D6:D30)</f>
        <v>55</v>
      </c>
    </row>
    <row r="32" spans="2:6" x14ac:dyDescent="0.25">
      <c r="B32" s="89"/>
      <c r="C32" s="88"/>
      <c r="D32" s="88"/>
    </row>
    <row r="33" spans="2:4" x14ac:dyDescent="0.25">
      <c r="B33" s="87" t="s">
        <v>43</v>
      </c>
      <c r="C33" s="88"/>
      <c r="D33" s="88"/>
    </row>
    <row r="34" spans="2:4" ht="39.6" x14ac:dyDescent="0.25">
      <c r="B34" s="89" t="s">
        <v>45</v>
      </c>
      <c r="C34" s="92">
        <f>(C14+C19+C20+C21+C22+C23+C24+C25+C26+C30)/C37</f>
        <v>3.6176679534001533E-4</v>
      </c>
      <c r="D34" s="92">
        <f>(D14+D19+D20+D21+D22+D23+D24+D25+D26+D30)/D37</f>
        <v>3.5483738894272107E-4</v>
      </c>
    </row>
    <row r="35" spans="2:4" ht="26.4" x14ac:dyDescent="0.25">
      <c r="B35" s="89" t="s">
        <v>47</v>
      </c>
      <c r="C35" s="92">
        <f>C31/C37</f>
        <v>7.4711382951871737E-4</v>
      </c>
      <c r="D35" s="92">
        <f>D31/D37</f>
        <v>7.5061755353267919E-4</v>
      </c>
    </row>
    <row r="36" spans="2:4" x14ac:dyDescent="0.25">
      <c r="B36" s="89"/>
      <c r="C36" s="88"/>
      <c r="D36" s="88"/>
    </row>
    <row r="37" spans="2:4" x14ac:dyDescent="0.25">
      <c r="B37" s="87" t="s">
        <v>49</v>
      </c>
      <c r="C37" s="90">
        <v>73272.978000000003</v>
      </c>
      <c r="D37" s="90">
        <v>73273</v>
      </c>
    </row>
    <row r="40" spans="2:4" x14ac:dyDescent="0.25">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3.8" x14ac:dyDescent="0.25"/>
  <cols>
    <col min="2" max="2" width="58.09765625" customWidth="1"/>
    <col min="3" max="3" width="10.8984375" hidden="1" customWidth="1"/>
    <col min="4" max="4" width="10.8984375" customWidth="1"/>
    <col min="6" max="6" width="10.8984375" bestFit="1" customWidth="1"/>
  </cols>
  <sheetData>
    <row r="2" spans="2:6" x14ac:dyDescent="0.25">
      <c r="B2" s="7" t="s">
        <v>101</v>
      </c>
    </row>
    <row r="3" spans="2:6" x14ac:dyDescent="0.25">
      <c r="E3" s="7"/>
    </row>
    <row r="4" spans="2:6" x14ac:dyDescent="0.25">
      <c r="B4" s="85"/>
      <c r="C4" s="86" t="s">
        <v>95</v>
      </c>
      <c r="D4" s="86" t="s">
        <v>95</v>
      </c>
    </row>
    <row r="5" spans="2:6" ht="15.6" x14ac:dyDescent="0.25">
      <c r="B5" s="93" t="s">
        <v>102</v>
      </c>
      <c r="C5" s="88"/>
      <c r="D5" s="88"/>
    </row>
    <row r="6" spans="2:6" x14ac:dyDescent="0.25">
      <c r="B6" s="85" t="s">
        <v>103</v>
      </c>
      <c r="C6" s="88"/>
      <c r="D6" s="88"/>
    </row>
    <row r="7" spans="2:6" x14ac:dyDescent="0.25">
      <c r="B7" s="85" t="s">
        <v>104</v>
      </c>
      <c r="C7" s="88"/>
      <c r="D7" s="88"/>
    </row>
    <row r="8" spans="2:6" x14ac:dyDescent="0.25">
      <c r="B8" s="94" t="s">
        <v>105</v>
      </c>
      <c r="C8" s="95">
        <v>21.359868567560465</v>
      </c>
      <c r="D8" s="95">
        <v>21</v>
      </c>
      <c r="F8" s="99"/>
    </row>
    <row r="9" spans="2:6" x14ac:dyDescent="0.25">
      <c r="B9" s="94" t="s">
        <v>106</v>
      </c>
      <c r="C9" s="95">
        <v>1.7468686937298454</v>
      </c>
      <c r="D9" s="95">
        <v>2</v>
      </c>
      <c r="F9" s="99"/>
    </row>
    <row r="10" spans="2:6" x14ac:dyDescent="0.25">
      <c r="B10" s="94" t="s">
        <v>107</v>
      </c>
      <c r="C10" s="95">
        <v>1.9304859890836581</v>
      </c>
      <c r="D10" s="95">
        <v>2</v>
      </c>
      <c r="F10" s="99"/>
    </row>
    <row r="11" spans="2:6" x14ac:dyDescent="0.25">
      <c r="B11" s="94" t="s">
        <v>108</v>
      </c>
      <c r="C11" s="95">
        <v>0.68204150736732305</v>
      </c>
      <c r="D11" s="95">
        <v>1</v>
      </c>
      <c r="F11" s="99"/>
    </row>
    <row r="12" spans="2:6" ht="15.6" x14ac:dyDescent="0.25">
      <c r="B12" s="93" t="s">
        <v>109</v>
      </c>
      <c r="C12" s="95">
        <f>SUM(C8:C11)</f>
        <v>25.719264757741289</v>
      </c>
      <c r="D12" s="95">
        <f>SUM(D8:D11)</f>
        <v>26</v>
      </c>
      <c r="F12" s="9"/>
    </row>
    <row r="13" spans="2:6" x14ac:dyDescent="0.25">
      <c r="B13" s="85"/>
      <c r="C13" s="96"/>
      <c r="D13" s="96"/>
    </row>
    <row r="14" spans="2:6" ht="15.6" x14ac:dyDescent="0.25">
      <c r="B14" s="93" t="s">
        <v>110</v>
      </c>
      <c r="C14" s="96"/>
      <c r="D14" s="96"/>
    </row>
    <row r="15" spans="2:6" x14ac:dyDescent="0.25">
      <c r="B15" s="85" t="s">
        <v>103</v>
      </c>
      <c r="C15" s="96"/>
      <c r="D15" s="96"/>
    </row>
    <row r="16" spans="2:6" x14ac:dyDescent="0.25">
      <c r="B16" s="85" t="s">
        <v>104</v>
      </c>
      <c r="C16" s="96"/>
      <c r="D16" s="96"/>
    </row>
    <row r="17" spans="2:6" x14ac:dyDescent="0.25">
      <c r="B17" s="94" t="s">
        <v>105</v>
      </c>
      <c r="C17" s="95">
        <v>2.5114200000000002</v>
      </c>
      <c r="D17" s="95">
        <v>3</v>
      </c>
      <c r="F17" s="9"/>
    </row>
    <row r="18" spans="2:6" x14ac:dyDescent="0.25">
      <c r="B18" s="94" t="s">
        <v>108</v>
      </c>
      <c r="C18" s="95">
        <v>4.8399999999999997E-3</v>
      </c>
      <c r="D18" s="95">
        <v>0</v>
      </c>
      <c r="F18" s="9"/>
    </row>
    <row r="19" spans="2:6" ht="15.6" x14ac:dyDescent="0.25">
      <c r="B19" s="93" t="s">
        <v>111</v>
      </c>
      <c r="C19" s="95">
        <f>SUM(C17:C18)</f>
        <v>2.5162600000000004</v>
      </c>
      <c r="D19" s="95">
        <f>SUM(D17:D18)</f>
        <v>3</v>
      </c>
    </row>
    <row r="20" spans="2:6" x14ac:dyDescent="0.25">
      <c r="B20" s="85"/>
      <c r="C20" s="96"/>
      <c r="D20" s="96"/>
    </row>
    <row r="21" spans="2:6" ht="15.6" x14ac:dyDescent="0.25">
      <c r="B21" s="93" t="s">
        <v>112</v>
      </c>
      <c r="C21" s="96"/>
      <c r="D21" s="96"/>
    </row>
    <row r="22" spans="2:6" ht="15.6" x14ac:dyDescent="0.25">
      <c r="B22" s="93" t="s">
        <v>113</v>
      </c>
      <c r="C22" s="96"/>
      <c r="D22" s="96"/>
    </row>
    <row r="23" spans="2:6" ht="15.6" x14ac:dyDescent="0.25">
      <c r="B23" s="93"/>
      <c r="C23" s="96"/>
      <c r="D23" s="96"/>
    </row>
    <row r="24" spans="2:6" ht="15.6" x14ac:dyDescent="0.25">
      <c r="B24" s="93" t="s">
        <v>114</v>
      </c>
      <c r="C24" s="96"/>
      <c r="D24" s="96"/>
    </row>
    <row r="25" spans="2:6" ht="15.6" x14ac:dyDescent="0.25">
      <c r="B25" s="93" t="s">
        <v>115</v>
      </c>
      <c r="C25" s="96"/>
      <c r="D25" s="96"/>
    </row>
    <row r="26" spans="2:6" ht="15.6" x14ac:dyDescent="0.25">
      <c r="B26" s="93"/>
      <c r="C26" s="96"/>
      <c r="D26" s="96"/>
    </row>
    <row r="27" spans="2:6" ht="15.6" x14ac:dyDescent="0.25">
      <c r="B27" s="93" t="s">
        <v>116</v>
      </c>
      <c r="C27" s="96"/>
      <c r="D27" s="96"/>
    </row>
    <row r="28" spans="2:6" ht="15.6" x14ac:dyDescent="0.25">
      <c r="B28" s="93" t="s">
        <v>117</v>
      </c>
      <c r="C28" s="96"/>
      <c r="D28" s="96"/>
    </row>
    <row r="29" spans="2:6" ht="15.6" x14ac:dyDescent="0.25">
      <c r="B29" s="93"/>
      <c r="C29" s="96"/>
      <c r="D29" s="96"/>
    </row>
    <row r="30" spans="2:6" ht="15.6" x14ac:dyDescent="0.25">
      <c r="B30" s="93" t="s">
        <v>118</v>
      </c>
      <c r="C30" s="96"/>
      <c r="D30" s="96"/>
    </row>
    <row r="31" spans="2:6" ht="15.6" x14ac:dyDescent="0.25">
      <c r="B31" s="93" t="s">
        <v>119</v>
      </c>
      <c r="C31" s="96"/>
      <c r="D31" s="96"/>
    </row>
    <row r="32" spans="2:6" ht="15.6" x14ac:dyDescent="0.25">
      <c r="B32" s="93" t="s">
        <v>120</v>
      </c>
      <c r="C32" s="95">
        <f>C22+C19+C12</f>
        <v>28.235524757741288</v>
      </c>
      <c r="D32" s="95">
        <f>D22+D19+D12</f>
        <v>29</v>
      </c>
    </row>
    <row r="33" spans="2:7" ht="15.6" x14ac:dyDescent="0.25">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3.8" x14ac:dyDescent="0.25"/>
  <cols>
    <col min="2" max="2" width="38.3984375" customWidth="1"/>
    <col min="3" max="3" width="10.8984375" hidden="1" customWidth="1"/>
    <col min="4" max="4" width="10.69921875" customWidth="1"/>
  </cols>
  <sheetData>
    <row r="1" spans="2:4" x14ac:dyDescent="0.25">
      <c r="C1" s="7"/>
    </row>
    <row r="2" spans="2:4" x14ac:dyDescent="0.25">
      <c r="B2" s="7" t="s">
        <v>122</v>
      </c>
      <c r="C2" s="7"/>
    </row>
    <row r="4" spans="2:4" x14ac:dyDescent="0.25">
      <c r="B4" s="85"/>
      <c r="C4" s="86" t="s">
        <v>95</v>
      </c>
      <c r="D4" s="86" t="s">
        <v>95</v>
      </c>
    </row>
    <row r="5" spans="2:4" ht="15.6" x14ac:dyDescent="0.25">
      <c r="B5" s="93" t="s">
        <v>123</v>
      </c>
      <c r="C5" s="88"/>
      <c r="D5" s="88"/>
    </row>
    <row r="6" spans="2:4" ht="15.6" x14ac:dyDescent="0.25">
      <c r="B6" s="93" t="s">
        <v>124</v>
      </c>
      <c r="C6" s="88"/>
      <c r="D6" s="88"/>
    </row>
    <row r="7" spans="2:4" ht="15.6" x14ac:dyDescent="0.25">
      <c r="B7" s="93"/>
      <c r="C7" s="88"/>
      <c r="D7" s="88"/>
    </row>
    <row r="8" spans="2:4" ht="15.6" x14ac:dyDescent="0.25">
      <c r="B8" s="93" t="s">
        <v>125</v>
      </c>
      <c r="C8" s="88"/>
      <c r="D8" s="88"/>
    </row>
    <row r="9" spans="2:4" ht="15.6" x14ac:dyDescent="0.25">
      <c r="B9" s="93" t="s">
        <v>126</v>
      </c>
      <c r="C9" s="88"/>
      <c r="D9" s="88"/>
    </row>
    <row r="10" spans="2:4" ht="15.6" x14ac:dyDescent="0.25">
      <c r="B10" s="93"/>
      <c r="C10" s="88"/>
      <c r="D10" s="88"/>
    </row>
    <row r="11" spans="2:4" ht="15.6" x14ac:dyDescent="0.25">
      <c r="B11" s="93" t="s">
        <v>127</v>
      </c>
      <c r="C11" s="88"/>
      <c r="D11" s="88"/>
    </row>
    <row r="12" spans="2:4" ht="15.6" x14ac:dyDescent="0.25">
      <c r="B12" s="93" t="s">
        <v>128</v>
      </c>
      <c r="C12" s="88"/>
      <c r="D12" s="88"/>
    </row>
    <row r="13" spans="2:4" ht="15.6" x14ac:dyDescent="0.25">
      <c r="B13" s="93"/>
      <c r="C13" s="88"/>
      <c r="D13" s="88"/>
    </row>
    <row r="14" spans="2:4" ht="15.6" x14ac:dyDescent="0.25">
      <c r="B14" s="93" t="s">
        <v>129</v>
      </c>
      <c r="C14" s="88"/>
      <c r="D14" s="88"/>
    </row>
    <row r="15" spans="2:4" ht="15.6" x14ac:dyDescent="0.25">
      <c r="B15" s="93" t="s">
        <v>130</v>
      </c>
      <c r="C15" s="88"/>
      <c r="D15" s="88"/>
    </row>
    <row r="16" spans="2:4" ht="15.6" x14ac:dyDescent="0.25">
      <c r="B16" s="93" t="s">
        <v>131</v>
      </c>
      <c r="C16" s="88"/>
      <c r="D16" s="88"/>
    </row>
    <row r="17" spans="2:7" x14ac:dyDescent="0.25">
      <c r="B17" s="94" t="s">
        <v>132</v>
      </c>
      <c r="C17" s="95">
        <v>2.1422799623002176</v>
      </c>
      <c r="D17" s="95">
        <v>2</v>
      </c>
      <c r="F17" s="11"/>
    </row>
    <row r="18" spans="2:7" ht="15.6" x14ac:dyDescent="0.25">
      <c r="B18" s="93" t="s">
        <v>133</v>
      </c>
      <c r="C18" s="95">
        <f>SUM(C17)</f>
        <v>2.1422799623002176</v>
      </c>
      <c r="D18" s="95">
        <f>SUM(D17)</f>
        <v>2</v>
      </c>
    </row>
    <row r="19" spans="2:7" ht="15.6" x14ac:dyDescent="0.25">
      <c r="B19" s="93"/>
      <c r="C19" s="95"/>
      <c r="D19" s="95"/>
    </row>
    <row r="20" spans="2:7" ht="15.6" x14ac:dyDescent="0.25">
      <c r="B20" s="93" t="s">
        <v>134</v>
      </c>
      <c r="C20" s="88"/>
      <c r="D20" s="88"/>
    </row>
    <row r="21" spans="2:7" ht="15.6" x14ac:dyDescent="0.25">
      <c r="B21" s="93" t="s">
        <v>135</v>
      </c>
      <c r="C21" s="88"/>
      <c r="D21" s="88"/>
    </row>
    <row r="22" spans="2:7" x14ac:dyDescent="0.25">
      <c r="B22" s="94" t="s">
        <v>136</v>
      </c>
      <c r="C22" s="95">
        <f>G22/1000</f>
        <v>0</v>
      </c>
      <c r="D22" s="95">
        <v>0</v>
      </c>
      <c r="F22" s="11"/>
      <c r="G22" s="11"/>
    </row>
    <row r="23" spans="2:7" ht="15.6" x14ac:dyDescent="0.25">
      <c r="B23" s="93" t="s">
        <v>137</v>
      </c>
      <c r="C23" s="88"/>
      <c r="D23" s="88"/>
    </row>
    <row r="24" spans="2:7" x14ac:dyDescent="0.25">
      <c r="B24" s="94" t="s">
        <v>138</v>
      </c>
      <c r="C24" s="95">
        <v>13.132307889448459</v>
      </c>
      <c r="D24" s="95">
        <v>13</v>
      </c>
      <c r="F24" s="11"/>
    </row>
    <row r="25" spans="2:7" x14ac:dyDescent="0.25">
      <c r="B25" s="94" t="s">
        <v>139</v>
      </c>
      <c r="C25" s="95">
        <v>6.0880532694656084</v>
      </c>
      <c r="D25" s="95">
        <v>6</v>
      </c>
      <c r="F25" s="11"/>
    </row>
    <row r="26" spans="2:7" x14ac:dyDescent="0.25">
      <c r="B26" s="94" t="s">
        <v>140</v>
      </c>
      <c r="C26" s="95">
        <v>1.7739659066657951</v>
      </c>
      <c r="D26" s="95">
        <v>2</v>
      </c>
      <c r="F26" s="11"/>
    </row>
    <row r="27" spans="2:7" x14ac:dyDescent="0.25">
      <c r="B27" s="94" t="s">
        <v>141</v>
      </c>
      <c r="C27" s="95">
        <v>0.97090325748168615</v>
      </c>
      <c r="D27" s="95">
        <v>1</v>
      </c>
      <c r="F27" s="11"/>
    </row>
    <row r="28" spans="2:7" x14ac:dyDescent="0.25">
      <c r="B28" s="94" t="s">
        <v>142</v>
      </c>
      <c r="C28" s="95">
        <v>2.0010911628768819</v>
      </c>
      <c r="D28" s="95">
        <v>2</v>
      </c>
      <c r="F28" s="11"/>
    </row>
    <row r="29" spans="2:7" x14ac:dyDescent="0.25">
      <c r="B29" s="94" t="s">
        <v>108</v>
      </c>
      <c r="C29" s="95">
        <v>0.39912898784079515</v>
      </c>
      <c r="D29" s="95">
        <v>0</v>
      </c>
      <c r="F29" s="11"/>
    </row>
    <row r="30" spans="2:7" ht="15.6" x14ac:dyDescent="0.25">
      <c r="B30" s="93" t="s">
        <v>143</v>
      </c>
      <c r="C30" s="95">
        <f>SUM(C22:C29)</f>
        <v>24.365450473779227</v>
      </c>
      <c r="D30" s="95">
        <f>SUM(D22:D29)</f>
        <v>24</v>
      </c>
    </row>
    <row r="31" spans="2:7" ht="15.6" x14ac:dyDescent="0.25">
      <c r="B31" s="93"/>
      <c r="C31" s="88"/>
      <c r="D31" s="88"/>
    </row>
    <row r="32" spans="2:7" ht="15.6" x14ac:dyDescent="0.25">
      <c r="B32" s="93" t="s">
        <v>144</v>
      </c>
      <c r="C32" s="95">
        <f>C30+C18</f>
        <v>26.507730436079445</v>
      </c>
      <c r="D32" s="95">
        <f>D30+D18</f>
        <v>26</v>
      </c>
    </row>
    <row r="33" spans="2:4" ht="15.6" x14ac:dyDescent="0.25">
      <c r="B33" s="93" t="s">
        <v>121</v>
      </c>
      <c r="C33" s="90">
        <v>73272.978000000003</v>
      </c>
      <c r="D33" s="90">
        <v>73273</v>
      </c>
    </row>
    <row r="41" spans="2:4" x14ac:dyDescent="0.25">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3.8" x14ac:dyDescent="0.25"/>
  <cols>
    <col min="1" max="1" width="26.59765625" customWidth="1"/>
    <col min="2" max="2" width="14" customWidth="1"/>
    <col min="3" max="3" width="14.09765625" customWidth="1"/>
    <col min="4" max="4" width="18.09765625" bestFit="1" customWidth="1"/>
    <col min="7" max="7" width="19.09765625" bestFit="1" customWidth="1"/>
    <col min="8" max="8" width="16" style="109" bestFit="1" customWidth="1"/>
    <col min="9" max="10" width="12.3984375" bestFit="1" customWidth="1"/>
  </cols>
  <sheetData>
    <row r="2" spans="1:4" x14ac:dyDescent="0.25">
      <c r="D2" s="105" t="s">
        <v>145</v>
      </c>
    </row>
    <row r="4" spans="1:4" x14ac:dyDescent="0.25">
      <c r="A4" s="7" t="s">
        <v>146</v>
      </c>
    </row>
    <row r="6" spans="1:4" x14ac:dyDescent="0.25">
      <c r="A6" s="100"/>
      <c r="B6" s="299" t="s">
        <v>147</v>
      </c>
      <c r="C6" s="299"/>
      <c r="D6" s="299"/>
    </row>
    <row r="7" spans="1:4" x14ac:dyDescent="0.25">
      <c r="A7" s="101" t="s">
        <v>148</v>
      </c>
      <c r="B7" s="102" t="s">
        <v>149</v>
      </c>
      <c r="C7" s="102" t="s">
        <v>150</v>
      </c>
      <c r="D7" s="102" t="s">
        <v>151</v>
      </c>
    </row>
    <row r="8" spans="1:4" x14ac:dyDescent="0.25">
      <c r="A8" s="102" t="s">
        <v>152</v>
      </c>
      <c r="B8" s="122">
        <v>1279.3970709819614</v>
      </c>
      <c r="C8" s="103">
        <v>2234679.5784047018</v>
      </c>
      <c r="D8" s="104">
        <v>5.7251924765665979E-4</v>
      </c>
    </row>
    <row r="9" spans="1:4" x14ac:dyDescent="0.25">
      <c r="A9" s="102" t="s">
        <v>153</v>
      </c>
      <c r="B9" s="122">
        <v>2318.9673906903595</v>
      </c>
      <c r="C9" s="103">
        <v>6826313.1931439638</v>
      </c>
      <c r="D9" s="117">
        <v>3.3971007849733939E-4</v>
      </c>
    </row>
    <row r="10" spans="1:4" x14ac:dyDescent="0.25">
      <c r="A10" s="102" t="s">
        <v>154</v>
      </c>
      <c r="B10" s="122">
        <v>1343.3011199999999</v>
      </c>
      <c r="C10" s="103">
        <v>5777440.7865600009</v>
      </c>
      <c r="D10" s="104">
        <v>2.325079857373713E-4</v>
      </c>
    </row>
    <row r="11" spans="1:4" x14ac:dyDescent="0.25">
      <c r="A11" s="102" t="s">
        <v>155</v>
      </c>
      <c r="B11" s="122">
        <v>0</v>
      </c>
      <c r="C11" s="103">
        <v>0</v>
      </c>
      <c r="D11" s="104"/>
    </row>
    <row r="12" spans="1:4" x14ac:dyDescent="0.25">
      <c r="A12" s="102" t="s">
        <v>156</v>
      </c>
      <c r="B12" s="122">
        <v>4941.6655816723214</v>
      </c>
      <c r="C12" s="103">
        <v>14838433.558108665</v>
      </c>
      <c r="D12" s="104">
        <v>3.3303148626304157E-4</v>
      </c>
    </row>
    <row r="16" spans="1:4" x14ac:dyDescent="0.25">
      <c r="A16" s="120"/>
      <c r="B16" s="300" t="s">
        <v>157</v>
      </c>
      <c r="C16" s="300"/>
      <c r="D16" s="300"/>
    </row>
    <row r="17" spans="1:8" x14ac:dyDescent="0.25">
      <c r="A17" s="101" t="s">
        <v>148</v>
      </c>
      <c r="B17" s="102" t="s">
        <v>149</v>
      </c>
      <c r="C17" s="102" t="s">
        <v>150</v>
      </c>
      <c r="D17" s="102" t="s">
        <v>151</v>
      </c>
    </row>
    <row r="18" spans="1:8" x14ac:dyDescent="0.25">
      <c r="A18" s="102" t="s">
        <v>152</v>
      </c>
      <c r="B18" s="114">
        <v>1289.1703067034296</v>
      </c>
      <c r="C18" s="114">
        <v>2367079.8256958188</v>
      </c>
      <c r="D18" s="115">
        <v>5.4462477044874035E-4</v>
      </c>
      <c r="G18" s="118"/>
      <c r="H18" s="108"/>
    </row>
    <row r="19" spans="1:8" x14ac:dyDescent="0.25">
      <c r="A19" s="102" t="s">
        <v>153</v>
      </c>
      <c r="B19" s="114">
        <v>2426.2876455239589</v>
      </c>
      <c r="C19" s="114">
        <v>9663879.6340248752</v>
      </c>
      <c r="D19" s="112">
        <v>2.5106765992629016E-4</v>
      </c>
    </row>
    <row r="20" spans="1:8" x14ac:dyDescent="0.25">
      <c r="A20" s="102" t="s">
        <v>154</v>
      </c>
      <c r="B20" s="114">
        <v>1594.5193078240998</v>
      </c>
      <c r="C20" s="114">
        <v>5905444.4879564745</v>
      </c>
      <c r="D20" s="111">
        <v>2.7000834756400678E-4</v>
      </c>
    </row>
    <row r="21" spans="1:8" x14ac:dyDescent="0.25">
      <c r="A21" s="102" t="s">
        <v>155</v>
      </c>
      <c r="B21" s="114">
        <v>15.260999999999999</v>
      </c>
      <c r="C21" s="114">
        <v>76291.584821097989</v>
      </c>
      <c r="D21" s="111">
        <v>2.0003516817466426E-4</v>
      </c>
    </row>
    <row r="22" spans="1:8" x14ac:dyDescent="0.25">
      <c r="A22" s="102" t="s">
        <v>156</v>
      </c>
      <c r="B22" s="114">
        <v>5325.2382600514884</v>
      </c>
      <c r="C22" s="114">
        <v>18012695.532498267</v>
      </c>
      <c r="D22" s="111">
        <v>2.9563805430696168E-4</v>
      </c>
    </row>
    <row r="23" spans="1:8" ht="9.75" customHeight="1" x14ac:dyDescent="0.25">
      <c r="A23" s="113"/>
      <c r="B23" s="119"/>
      <c r="C23" s="119"/>
      <c r="D23" s="116"/>
    </row>
    <row r="24" spans="1:8" x14ac:dyDescent="0.25">
      <c r="A24" s="120"/>
      <c r="B24" s="300" t="s">
        <v>160</v>
      </c>
      <c r="C24" s="300"/>
      <c r="D24" s="300"/>
    </row>
    <row r="25" spans="1:8" x14ac:dyDescent="0.25">
      <c r="A25" s="101" t="s">
        <v>148</v>
      </c>
      <c r="B25" s="102" t="s">
        <v>149</v>
      </c>
      <c r="C25" s="102" t="s">
        <v>150</v>
      </c>
      <c r="D25" s="102" t="s">
        <v>151</v>
      </c>
      <c r="F25" s="107"/>
    </row>
    <row r="26" spans="1:8" x14ac:dyDescent="0.25">
      <c r="A26" s="102" t="s">
        <v>152</v>
      </c>
      <c r="B26" s="114">
        <v>642.55430703085608</v>
      </c>
      <c r="C26" s="114">
        <v>956771.60082110902</v>
      </c>
      <c r="D26" s="115">
        <f>B26/C26</f>
        <v>6.7158588996518167E-4</v>
      </c>
      <c r="G26" s="124"/>
      <c r="H26" s="108"/>
    </row>
    <row r="27" spans="1:8" x14ac:dyDescent="0.25">
      <c r="A27" s="102" t="s">
        <v>153</v>
      </c>
      <c r="B27" s="114">
        <v>1569.1301303524301</v>
      </c>
      <c r="C27" s="114">
        <v>5855411.7671284797</v>
      </c>
      <c r="D27" s="111">
        <f>B27/C27</f>
        <v>2.6797946801304781E-4</v>
      </c>
    </row>
    <row r="28" spans="1:8" x14ac:dyDescent="0.25">
      <c r="A28" s="102" t="s">
        <v>154</v>
      </c>
      <c r="B28" s="114">
        <v>1881.60475071627</v>
      </c>
      <c r="C28" s="114">
        <v>6113415.1953161005</v>
      </c>
      <c r="D28" s="111">
        <f>B28/C28</f>
        <v>3.0778291521208872E-4</v>
      </c>
    </row>
    <row r="29" spans="1:8" x14ac:dyDescent="0.25">
      <c r="A29" s="102" t="s">
        <v>155</v>
      </c>
      <c r="B29" s="114">
        <v>101.93544849794999</v>
      </c>
      <c r="C29" s="114">
        <v>509677.24248975003</v>
      </c>
      <c r="D29" s="111">
        <f>B29/C29</f>
        <v>1.9999999999999998E-4</v>
      </c>
    </row>
    <row r="30" spans="1:8" x14ac:dyDescent="0.25">
      <c r="A30" s="102" t="s">
        <v>156</v>
      </c>
      <c r="B30" s="114">
        <f>SUM(B26:B29)</f>
        <v>4195.224636597507</v>
      </c>
      <c r="C30" s="114">
        <f>SUM(C26:C29)</f>
        <v>13435275.805755438</v>
      </c>
      <c r="D30" s="111">
        <f>B30/C30</f>
        <v>3.1225444845727287E-4</v>
      </c>
    </row>
    <row r="34" spans="8:8" s="123" customFormat="1" x14ac:dyDescent="0.25">
      <c r="H34" s="109"/>
    </row>
    <row r="36" spans="8:8" s="123" customFormat="1" x14ac:dyDescent="0.25">
      <c r="H36" s="109"/>
    </row>
    <row r="37" spans="8:8" s="123" customFormat="1" x14ac:dyDescent="0.25">
      <c r="H37" s="109"/>
    </row>
    <row r="38" spans="8:8" s="123" customFormat="1" x14ac:dyDescent="0.25">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3.8" x14ac:dyDescent="0.25"/>
  <cols>
    <col min="2" max="2" width="43.59765625" customWidth="1"/>
    <col min="3" max="3" width="18.09765625" style="8" bestFit="1" customWidth="1"/>
  </cols>
  <sheetData>
    <row r="2" spans="1:5" x14ac:dyDescent="0.25">
      <c r="E2" s="7" t="s">
        <v>50</v>
      </c>
    </row>
    <row r="4" spans="1:5" x14ac:dyDescent="0.25">
      <c r="A4" s="1" t="s">
        <v>0</v>
      </c>
      <c r="B4" s="1" t="s">
        <v>1</v>
      </c>
      <c r="C4" s="8" t="s">
        <v>51</v>
      </c>
    </row>
    <row r="5" spans="1:5" x14ac:dyDescent="0.25">
      <c r="B5" s="2" t="s">
        <v>2</v>
      </c>
    </row>
    <row r="6" spans="1:5" x14ac:dyDescent="0.25">
      <c r="A6" s="3" t="s">
        <v>3</v>
      </c>
      <c r="B6" s="4" t="s">
        <v>4</v>
      </c>
      <c r="C6" s="9">
        <v>0</v>
      </c>
    </row>
    <row r="7" spans="1:5" x14ac:dyDescent="0.25">
      <c r="A7" s="3" t="s">
        <v>5</v>
      </c>
      <c r="B7" s="4" t="s">
        <v>6</v>
      </c>
      <c r="C7" s="9" t="e">
        <f>#REF!</f>
        <v>#REF!</v>
      </c>
    </row>
    <row r="8" spans="1:5" x14ac:dyDescent="0.25">
      <c r="B8" s="5" t="s">
        <v>7</v>
      </c>
      <c r="C8" s="9"/>
    </row>
    <row r="9" spans="1:5" x14ac:dyDescent="0.25">
      <c r="A9" s="3" t="s">
        <v>8</v>
      </c>
      <c r="B9" s="4" t="s">
        <v>9</v>
      </c>
      <c r="C9" s="9">
        <v>0</v>
      </c>
    </row>
    <row r="10" spans="1:5" x14ac:dyDescent="0.25">
      <c r="A10" s="3" t="s">
        <v>10</v>
      </c>
      <c r="B10" s="4" t="s">
        <v>11</v>
      </c>
      <c r="C10" s="9" t="e">
        <f>#REF!</f>
        <v>#REF!</v>
      </c>
    </row>
    <row r="11" spans="1:5" x14ac:dyDescent="0.25">
      <c r="B11" s="5" t="s">
        <v>12</v>
      </c>
      <c r="C11" s="9"/>
    </row>
    <row r="12" spans="1:5" ht="26.4" x14ac:dyDescent="0.25">
      <c r="A12" s="3" t="s">
        <v>13</v>
      </c>
      <c r="B12" s="4" t="s">
        <v>14</v>
      </c>
      <c r="C12" s="9">
        <v>376456.08999999997</v>
      </c>
    </row>
    <row r="13" spans="1:5" x14ac:dyDescent="0.25">
      <c r="A13" s="3" t="s">
        <v>15</v>
      </c>
      <c r="B13" s="6" t="s">
        <v>16</v>
      </c>
      <c r="C13" s="9">
        <v>116127.53720000002</v>
      </c>
    </row>
    <row r="14" spans="1:5" x14ac:dyDescent="0.25">
      <c r="A14" s="3" t="s">
        <v>17</v>
      </c>
      <c r="B14" s="4" t="s">
        <v>18</v>
      </c>
      <c r="C14" s="9" t="e">
        <f>#REF!</f>
        <v>#REF!</v>
      </c>
    </row>
    <row r="15" spans="1:5" x14ac:dyDescent="0.25">
      <c r="B15" s="5" t="s">
        <v>19</v>
      </c>
      <c r="C15" s="9"/>
    </row>
    <row r="16" spans="1:5" x14ac:dyDescent="0.25">
      <c r="A16" s="3" t="s">
        <v>20</v>
      </c>
      <c r="B16" s="4" t="s">
        <v>21</v>
      </c>
      <c r="C16" s="9" t="e">
        <f>#REF!</f>
        <v>#REF!</v>
      </c>
    </row>
    <row r="17" spans="1:3" x14ac:dyDescent="0.25">
      <c r="A17" s="3" t="s">
        <v>22</v>
      </c>
      <c r="B17" s="4" t="s">
        <v>23</v>
      </c>
      <c r="C17" s="9" t="e">
        <f>#REF!</f>
        <v>#REF!</v>
      </c>
    </row>
    <row r="18" spans="1:3" x14ac:dyDescent="0.25">
      <c r="A18" s="3" t="s">
        <v>24</v>
      </c>
      <c r="B18" s="4" t="s">
        <v>25</v>
      </c>
      <c r="C18" s="9" t="e">
        <f>#REF!</f>
        <v>#REF!</v>
      </c>
    </row>
    <row r="19" spans="1:3" x14ac:dyDescent="0.25">
      <c r="A19" s="3" t="s">
        <v>26</v>
      </c>
      <c r="B19" s="4" t="s">
        <v>27</v>
      </c>
      <c r="C19" s="9" t="e">
        <f>#REF!</f>
        <v>#REF!</v>
      </c>
    </row>
    <row r="20" spans="1:3" x14ac:dyDescent="0.25">
      <c r="A20" s="3" t="s">
        <v>28</v>
      </c>
      <c r="B20" s="4" t="s">
        <v>29</v>
      </c>
      <c r="C20" s="9" t="e">
        <f>#REF!</f>
        <v>#REF!</v>
      </c>
    </row>
    <row r="21" spans="1:3" x14ac:dyDescent="0.25">
      <c r="A21" s="3" t="s">
        <v>30</v>
      </c>
      <c r="B21" s="4" t="s">
        <v>31</v>
      </c>
      <c r="C21" s="9" t="e">
        <f>#REF!+#REF!</f>
        <v>#REF!</v>
      </c>
    </row>
    <row r="22" spans="1:3" x14ac:dyDescent="0.25">
      <c r="A22" s="3" t="s">
        <v>32</v>
      </c>
      <c r="B22" s="4" t="s">
        <v>33</v>
      </c>
      <c r="C22" s="9" t="e">
        <f>#REF!</f>
        <v>#REF!</v>
      </c>
    </row>
    <row r="23" spans="1:3" x14ac:dyDescent="0.25">
      <c r="A23" s="3" t="s">
        <v>34</v>
      </c>
      <c r="B23" s="4" t="s">
        <v>35</v>
      </c>
      <c r="C23" s="9" t="e">
        <f>#REF!</f>
        <v>#REF!</v>
      </c>
    </row>
    <row r="24" spans="1:3" x14ac:dyDescent="0.25">
      <c r="B24" s="5" t="s">
        <v>36</v>
      </c>
      <c r="C24" s="9"/>
    </row>
    <row r="25" spans="1:3" x14ac:dyDescent="0.25">
      <c r="A25" s="3" t="s">
        <v>37</v>
      </c>
      <c r="B25" s="4" t="s">
        <v>38</v>
      </c>
      <c r="C25" s="9" t="e">
        <f>#REF!</f>
        <v>#REF!</v>
      </c>
    </row>
    <row r="26" spans="1:3" x14ac:dyDescent="0.25">
      <c r="A26" s="3" t="s">
        <v>39</v>
      </c>
      <c r="B26" s="4" t="s">
        <v>40</v>
      </c>
      <c r="C26" s="9" t="e">
        <f>#REF!</f>
        <v>#REF!</v>
      </c>
    </row>
    <row r="27" spans="1:3" x14ac:dyDescent="0.25">
      <c r="A27" s="3" t="s">
        <v>41</v>
      </c>
      <c r="B27" s="4" t="s">
        <v>42</v>
      </c>
      <c r="C27" s="11" t="e">
        <f>SUM(C6:C26)</f>
        <v>#REF!</v>
      </c>
    </row>
    <row r="28" spans="1:3" x14ac:dyDescent="0.25">
      <c r="B28" s="5" t="s">
        <v>43</v>
      </c>
    </row>
    <row r="29" spans="1:3" ht="39.6" x14ac:dyDescent="0.25">
      <c r="A29" s="3" t="s">
        <v>44</v>
      </c>
      <c r="B29" s="4" t="s">
        <v>45</v>
      </c>
      <c r="C29" s="10" t="e">
        <f>(C12+C16+C17+C18+C19+C20+C21+C22+C23+C26)/C31</f>
        <v>#REF!</v>
      </c>
    </row>
    <row r="30" spans="1:3" ht="26.4" x14ac:dyDescent="0.25">
      <c r="A30" s="3" t="s">
        <v>46</v>
      </c>
      <c r="B30" s="4" t="s">
        <v>47</v>
      </c>
      <c r="C30" s="10" t="e">
        <f>C27/C31</f>
        <v>#REF!</v>
      </c>
    </row>
    <row r="31" spans="1:3" x14ac:dyDescent="0.25">
      <c r="A31" s="3" t="s">
        <v>48</v>
      </c>
      <c r="B31" s="4" t="s">
        <v>49</v>
      </c>
      <c r="C31" s="9">
        <v>182374573596.00003</v>
      </c>
    </row>
  </sheetData>
  <pageMargins left="0.70866141732283472" right="0.70866141732283472" top="0.74803149606299213" bottom="0.74803149606299213" header="0.31496062992125984" footer="0.31496062992125984"/>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3.8" x14ac:dyDescent="0.25"/>
  <cols>
    <col min="2" max="2" width="43.59765625" customWidth="1"/>
    <col min="3" max="3" width="18.09765625" style="8" bestFit="1" customWidth="1"/>
  </cols>
  <sheetData>
    <row r="2" spans="1:5" x14ac:dyDescent="0.25">
      <c r="E2" s="7" t="s">
        <v>50</v>
      </c>
    </row>
    <row r="4" spans="1:5" x14ac:dyDescent="0.25">
      <c r="A4" s="1" t="s">
        <v>0</v>
      </c>
      <c r="B4" s="1" t="s">
        <v>1</v>
      </c>
      <c r="C4" s="8" t="s">
        <v>51</v>
      </c>
    </row>
    <row r="5" spans="1:5" x14ac:dyDescent="0.25">
      <c r="B5" s="2" t="s">
        <v>2</v>
      </c>
    </row>
    <row r="6" spans="1:5" x14ac:dyDescent="0.25">
      <c r="A6" s="3" t="s">
        <v>3</v>
      </c>
      <c r="B6" s="4" t="s">
        <v>4</v>
      </c>
      <c r="C6" s="9">
        <v>0</v>
      </c>
    </row>
    <row r="7" spans="1:5" x14ac:dyDescent="0.25">
      <c r="A7" s="3" t="s">
        <v>5</v>
      </c>
      <c r="B7" s="4" t="s">
        <v>6</v>
      </c>
      <c r="C7" s="9" t="e">
        <f>#REF!</f>
        <v>#REF!</v>
      </c>
    </row>
    <row r="8" spans="1:5" x14ac:dyDescent="0.25">
      <c r="B8" s="5" t="s">
        <v>7</v>
      </c>
      <c r="C8" s="9"/>
    </row>
    <row r="9" spans="1:5" x14ac:dyDescent="0.25">
      <c r="A9" s="3" t="s">
        <v>8</v>
      </c>
      <c r="B9" s="4" t="s">
        <v>9</v>
      </c>
      <c r="C9" s="9">
        <v>0</v>
      </c>
    </row>
    <row r="10" spans="1:5" x14ac:dyDescent="0.25">
      <c r="A10" s="3" t="s">
        <v>10</v>
      </c>
      <c r="B10" s="4" t="s">
        <v>11</v>
      </c>
      <c r="C10" s="9" t="e">
        <f>#REF!</f>
        <v>#REF!</v>
      </c>
    </row>
    <row r="11" spans="1:5" x14ac:dyDescent="0.25">
      <c r="B11" s="5" t="s">
        <v>12</v>
      </c>
      <c r="C11" s="9"/>
    </row>
    <row r="12" spans="1:5" ht="26.4" x14ac:dyDescent="0.25">
      <c r="A12" s="3" t="s">
        <v>13</v>
      </c>
      <c r="B12" s="4" t="s">
        <v>14</v>
      </c>
      <c r="C12" s="9">
        <v>141115.63999999987</v>
      </c>
    </row>
    <row r="13" spans="1:5" x14ac:dyDescent="0.25">
      <c r="A13" s="3" t="s">
        <v>15</v>
      </c>
      <c r="B13" s="6" t="s">
        <v>16</v>
      </c>
      <c r="C13" s="9">
        <v>35398.537199999999</v>
      </c>
    </row>
    <row r="14" spans="1:5" x14ac:dyDescent="0.25">
      <c r="A14" s="3" t="s">
        <v>17</v>
      </c>
      <c r="B14" s="4" t="s">
        <v>18</v>
      </c>
      <c r="C14" s="9" t="e">
        <f>#REF!</f>
        <v>#REF!</v>
      </c>
    </row>
    <row r="15" spans="1:5" x14ac:dyDescent="0.25">
      <c r="B15" s="5" t="s">
        <v>19</v>
      </c>
      <c r="C15" s="9"/>
    </row>
    <row r="16" spans="1:5" x14ac:dyDescent="0.25">
      <c r="A16" s="3" t="s">
        <v>20</v>
      </c>
      <c r="B16" s="4" t="s">
        <v>21</v>
      </c>
      <c r="C16" s="9" t="e">
        <f>#REF!</f>
        <v>#REF!</v>
      </c>
    </row>
    <row r="17" spans="1:3" x14ac:dyDescent="0.25">
      <c r="A17" s="3" t="s">
        <v>22</v>
      </c>
      <c r="B17" s="4" t="s">
        <v>23</v>
      </c>
      <c r="C17" s="9" t="e">
        <f>#REF!</f>
        <v>#REF!</v>
      </c>
    </row>
    <row r="18" spans="1:3" x14ac:dyDescent="0.25">
      <c r="A18" s="3" t="s">
        <v>24</v>
      </c>
      <c r="B18" s="4" t="s">
        <v>25</v>
      </c>
      <c r="C18" s="9" t="e">
        <f>#REF!</f>
        <v>#REF!</v>
      </c>
    </row>
    <row r="19" spans="1:3" x14ac:dyDescent="0.25">
      <c r="A19" s="3" t="s">
        <v>26</v>
      </c>
      <c r="B19" s="4" t="s">
        <v>27</v>
      </c>
      <c r="C19" s="9" t="e">
        <f>#REF!</f>
        <v>#REF!</v>
      </c>
    </row>
    <row r="20" spans="1:3" x14ac:dyDescent="0.25">
      <c r="A20" s="3" t="s">
        <v>28</v>
      </c>
      <c r="B20" s="4" t="s">
        <v>29</v>
      </c>
      <c r="C20" s="9" t="e">
        <f>#REF!</f>
        <v>#REF!</v>
      </c>
    </row>
    <row r="21" spans="1:3" x14ac:dyDescent="0.25">
      <c r="A21" s="3" t="s">
        <v>30</v>
      </c>
      <c r="B21" s="4" t="s">
        <v>31</v>
      </c>
      <c r="C21" s="9" t="e">
        <f>#REF!+#REF!</f>
        <v>#REF!</v>
      </c>
    </row>
    <row r="22" spans="1:3" x14ac:dyDescent="0.25">
      <c r="A22" s="3" t="s">
        <v>32</v>
      </c>
      <c r="B22" s="4" t="s">
        <v>33</v>
      </c>
      <c r="C22" s="9" t="e">
        <f>#REF!</f>
        <v>#REF!</v>
      </c>
    </row>
    <row r="23" spans="1:3" x14ac:dyDescent="0.25">
      <c r="A23" s="3" t="s">
        <v>34</v>
      </c>
      <c r="B23" s="4" t="s">
        <v>35</v>
      </c>
      <c r="C23" s="9" t="e">
        <f>#REF!</f>
        <v>#REF!</v>
      </c>
    </row>
    <row r="24" spans="1:3" x14ac:dyDescent="0.25">
      <c r="B24" s="5" t="s">
        <v>36</v>
      </c>
      <c r="C24" s="9"/>
    </row>
    <row r="25" spans="1:3" x14ac:dyDescent="0.25">
      <c r="A25" s="3" t="s">
        <v>37</v>
      </c>
      <c r="B25" s="4" t="s">
        <v>38</v>
      </c>
      <c r="C25" s="9" t="e">
        <f>#REF!</f>
        <v>#REF!</v>
      </c>
    </row>
    <row r="26" spans="1:3" x14ac:dyDescent="0.25">
      <c r="A26" s="3" t="s">
        <v>39</v>
      </c>
      <c r="B26" s="4" t="s">
        <v>40</v>
      </c>
      <c r="C26" s="9" t="e">
        <f>#REF!</f>
        <v>#REF!</v>
      </c>
    </row>
    <row r="27" spans="1:3" x14ac:dyDescent="0.25">
      <c r="A27" s="3" t="s">
        <v>41</v>
      </c>
      <c r="B27" s="4" t="s">
        <v>42</v>
      </c>
      <c r="C27" s="11" t="e">
        <f>SUM(C6:C26)</f>
        <v>#REF!</v>
      </c>
    </row>
    <row r="28" spans="1:3" x14ac:dyDescent="0.25">
      <c r="B28" s="5" t="s">
        <v>43</v>
      </c>
    </row>
    <row r="29" spans="1:3" ht="39.6" x14ac:dyDescent="0.25">
      <c r="A29" s="3" t="s">
        <v>44</v>
      </c>
      <c r="B29" s="4" t="s">
        <v>45</v>
      </c>
      <c r="C29" s="10" t="e">
        <f>(C12+C16+C17+C18+C19+C20+C21+C22+C23+C26)/C31</f>
        <v>#REF!</v>
      </c>
    </row>
    <row r="30" spans="1:3" ht="26.4" x14ac:dyDescent="0.25">
      <c r="A30" s="3" t="s">
        <v>46</v>
      </c>
      <c r="B30" s="4" t="s">
        <v>47</v>
      </c>
      <c r="C30" s="10" t="e">
        <f>C27/C31</f>
        <v>#REF!</v>
      </c>
    </row>
    <row r="31" spans="1:3" x14ac:dyDescent="0.25">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3.8" x14ac:dyDescent="0.25"/>
  <cols>
    <col min="2" max="2" width="43.59765625" customWidth="1"/>
    <col min="3" max="3" width="18.09765625" style="8" bestFit="1" customWidth="1"/>
  </cols>
  <sheetData>
    <row r="2" spans="1:5" x14ac:dyDescent="0.25">
      <c r="E2" s="7" t="s">
        <v>50</v>
      </c>
    </row>
    <row r="4" spans="1:5" x14ac:dyDescent="0.25">
      <c r="A4" s="1" t="s">
        <v>0</v>
      </c>
      <c r="B4" s="1" t="s">
        <v>1</v>
      </c>
      <c r="C4" s="8" t="s">
        <v>51</v>
      </c>
    </row>
    <row r="5" spans="1:5" x14ac:dyDescent="0.25">
      <c r="B5" s="2" t="s">
        <v>2</v>
      </c>
    </row>
    <row r="6" spans="1:5" x14ac:dyDescent="0.25">
      <c r="A6" s="3" t="s">
        <v>3</v>
      </c>
      <c r="B6" s="4" t="s">
        <v>4</v>
      </c>
      <c r="C6" s="9">
        <v>0</v>
      </c>
    </row>
    <row r="7" spans="1:5" x14ac:dyDescent="0.25">
      <c r="A7" s="3" t="s">
        <v>5</v>
      </c>
      <c r="B7" s="4" t="s">
        <v>6</v>
      </c>
      <c r="C7" s="9" t="e">
        <f>#REF!</f>
        <v>#REF!</v>
      </c>
    </row>
    <row r="8" spans="1:5" x14ac:dyDescent="0.25">
      <c r="B8" s="5" t="s">
        <v>7</v>
      </c>
      <c r="C8" s="9"/>
    </row>
    <row r="9" spans="1:5" x14ac:dyDescent="0.25">
      <c r="A9" s="3" t="s">
        <v>8</v>
      </c>
      <c r="B9" s="4" t="s">
        <v>9</v>
      </c>
      <c r="C9" s="9">
        <v>0</v>
      </c>
    </row>
    <row r="10" spans="1:5" x14ac:dyDescent="0.25">
      <c r="A10" s="3" t="s">
        <v>10</v>
      </c>
      <c r="B10" s="4" t="s">
        <v>11</v>
      </c>
      <c r="C10" s="9" t="e">
        <f>#REF!</f>
        <v>#REF!</v>
      </c>
    </row>
    <row r="11" spans="1:5" x14ac:dyDescent="0.25">
      <c r="B11" s="5" t="s">
        <v>12</v>
      </c>
      <c r="C11" s="9"/>
    </row>
    <row r="12" spans="1:5" ht="26.4" x14ac:dyDescent="0.25">
      <c r="A12" s="3" t="s">
        <v>13</v>
      </c>
      <c r="B12" s="4" t="s">
        <v>14</v>
      </c>
      <c r="C12" s="9">
        <v>39041.080000000009</v>
      </c>
    </row>
    <row r="13" spans="1:5" x14ac:dyDescent="0.25">
      <c r="A13" s="3" t="s">
        <v>15</v>
      </c>
      <c r="B13" s="6" t="s">
        <v>16</v>
      </c>
      <c r="C13" s="9">
        <v>39894</v>
      </c>
    </row>
    <row r="14" spans="1:5" x14ac:dyDescent="0.25">
      <c r="A14" s="3" t="s">
        <v>17</v>
      </c>
      <c r="B14" s="4" t="s">
        <v>18</v>
      </c>
      <c r="C14" s="9" t="e">
        <f>#REF!</f>
        <v>#REF!</v>
      </c>
    </row>
    <row r="15" spans="1:5" x14ac:dyDescent="0.25">
      <c r="B15" s="5" t="s">
        <v>19</v>
      </c>
      <c r="C15" s="9"/>
    </row>
    <row r="16" spans="1:5" x14ac:dyDescent="0.25">
      <c r="A16" s="3" t="s">
        <v>20</v>
      </c>
      <c r="B16" s="4" t="s">
        <v>21</v>
      </c>
      <c r="C16" s="9" t="e">
        <f>#REF!</f>
        <v>#REF!</v>
      </c>
    </row>
    <row r="17" spans="1:3" x14ac:dyDescent="0.25">
      <c r="A17" s="3" t="s">
        <v>22</v>
      </c>
      <c r="B17" s="4" t="s">
        <v>23</v>
      </c>
      <c r="C17" s="9" t="e">
        <f>#REF!</f>
        <v>#REF!</v>
      </c>
    </row>
    <row r="18" spans="1:3" x14ac:dyDescent="0.25">
      <c r="A18" s="3" t="s">
        <v>24</v>
      </c>
      <c r="B18" s="4" t="s">
        <v>25</v>
      </c>
      <c r="C18" s="9" t="e">
        <f>#REF!</f>
        <v>#REF!</v>
      </c>
    </row>
    <row r="19" spans="1:3" x14ac:dyDescent="0.25">
      <c r="A19" s="3" t="s">
        <v>26</v>
      </c>
      <c r="B19" s="4" t="s">
        <v>27</v>
      </c>
      <c r="C19" s="9" t="e">
        <f>#REF!</f>
        <v>#REF!</v>
      </c>
    </row>
    <row r="20" spans="1:3" x14ac:dyDescent="0.25">
      <c r="A20" s="3" t="s">
        <v>28</v>
      </c>
      <c r="B20" s="4" t="s">
        <v>29</v>
      </c>
      <c r="C20" s="9" t="e">
        <f>#REF!</f>
        <v>#REF!</v>
      </c>
    </row>
    <row r="21" spans="1:3" x14ac:dyDescent="0.25">
      <c r="A21" s="3" t="s">
        <v>30</v>
      </c>
      <c r="B21" s="4" t="s">
        <v>31</v>
      </c>
      <c r="C21" s="9" t="e">
        <f>#REF!+#REF!</f>
        <v>#REF!</v>
      </c>
    </row>
    <row r="22" spans="1:3" x14ac:dyDescent="0.25">
      <c r="A22" s="3" t="s">
        <v>32</v>
      </c>
      <c r="B22" s="4" t="s">
        <v>33</v>
      </c>
      <c r="C22" s="9" t="e">
        <f>#REF!</f>
        <v>#REF!</v>
      </c>
    </row>
    <row r="23" spans="1:3" x14ac:dyDescent="0.25">
      <c r="A23" s="3" t="s">
        <v>34</v>
      </c>
      <c r="B23" s="4" t="s">
        <v>35</v>
      </c>
      <c r="C23" s="9">
        <v>15807598.814357471</v>
      </c>
    </row>
    <row r="24" spans="1:3" x14ac:dyDescent="0.25">
      <c r="B24" s="5" t="s">
        <v>36</v>
      </c>
      <c r="C24" s="9"/>
    </row>
    <row r="25" spans="1:3" x14ac:dyDescent="0.25">
      <c r="A25" s="3" t="s">
        <v>37</v>
      </c>
      <c r="B25" s="4" t="s">
        <v>38</v>
      </c>
      <c r="C25" s="9" t="e">
        <f>#REF!</f>
        <v>#REF!</v>
      </c>
    </row>
    <row r="26" spans="1:3" x14ac:dyDescent="0.25">
      <c r="A26" s="3" t="s">
        <v>39</v>
      </c>
      <c r="B26" s="4" t="s">
        <v>40</v>
      </c>
      <c r="C26" s="9" t="e">
        <f>#REF!</f>
        <v>#REF!</v>
      </c>
    </row>
    <row r="27" spans="1:3" x14ac:dyDescent="0.25">
      <c r="A27" s="3" t="s">
        <v>41</v>
      </c>
      <c r="B27" s="4" t="s">
        <v>42</v>
      </c>
      <c r="C27" s="11" t="e">
        <f>SUM(C6:C26)</f>
        <v>#REF!</v>
      </c>
    </row>
    <row r="28" spans="1:3" x14ac:dyDescent="0.25">
      <c r="B28" s="5" t="s">
        <v>43</v>
      </c>
    </row>
    <row r="29" spans="1:3" ht="39.6" x14ac:dyDescent="0.25">
      <c r="A29" s="3" t="s">
        <v>44</v>
      </c>
      <c r="B29" s="4" t="s">
        <v>45</v>
      </c>
      <c r="C29" s="10" t="e">
        <f>(C12+C16+C17+C18+C19+C20+C21+C22+C23+C26)/C31</f>
        <v>#REF!</v>
      </c>
    </row>
    <row r="30" spans="1:3" ht="26.4" x14ac:dyDescent="0.25">
      <c r="A30" s="3" t="s">
        <v>46</v>
      </c>
      <c r="B30" s="4" t="s">
        <v>47</v>
      </c>
      <c r="C30" s="10" t="e">
        <f>C27/C31</f>
        <v>#REF!</v>
      </c>
    </row>
    <row r="31" spans="1:3" x14ac:dyDescent="0.25">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3.8" x14ac:dyDescent="0.25"/>
  <cols>
    <col min="2" max="2" width="43.59765625" customWidth="1"/>
    <col min="3" max="3" width="18.09765625" style="8" bestFit="1" customWidth="1"/>
  </cols>
  <sheetData>
    <row r="2" spans="1:5" x14ac:dyDescent="0.25">
      <c r="E2" s="7" t="s">
        <v>50</v>
      </c>
    </row>
    <row r="4" spans="1:5" x14ac:dyDescent="0.25">
      <c r="A4" s="1" t="s">
        <v>0</v>
      </c>
      <c r="B4" s="1" t="s">
        <v>1</v>
      </c>
      <c r="C4" s="8" t="s">
        <v>51</v>
      </c>
    </row>
    <row r="5" spans="1:5" x14ac:dyDescent="0.25">
      <c r="B5" s="2" t="s">
        <v>2</v>
      </c>
    </row>
    <row r="6" spans="1:5" x14ac:dyDescent="0.25">
      <c r="A6" s="3" t="s">
        <v>3</v>
      </c>
      <c r="B6" s="4" t="s">
        <v>4</v>
      </c>
      <c r="C6" s="9">
        <v>0</v>
      </c>
    </row>
    <row r="7" spans="1:5" x14ac:dyDescent="0.25">
      <c r="A7" s="3" t="s">
        <v>5</v>
      </c>
      <c r="B7" s="4" t="s">
        <v>6</v>
      </c>
      <c r="C7" s="9" t="e">
        <f>#REF!</f>
        <v>#REF!</v>
      </c>
    </row>
    <row r="8" spans="1:5" x14ac:dyDescent="0.25">
      <c r="B8" s="5" t="s">
        <v>7</v>
      </c>
      <c r="C8" s="9"/>
    </row>
    <row r="9" spans="1:5" x14ac:dyDescent="0.25">
      <c r="A9" s="3" t="s">
        <v>8</v>
      </c>
      <c r="B9" s="4" t="s">
        <v>9</v>
      </c>
      <c r="C9" s="9">
        <v>0</v>
      </c>
    </row>
    <row r="10" spans="1:5" x14ac:dyDescent="0.25">
      <c r="A10" s="3" t="s">
        <v>10</v>
      </c>
      <c r="B10" s="4" t="s">
        <v>11</v>
      </c>
      <c r="C10" s="9" t="e">
        <f>#REF!</f>
        <v>#REF!</v>
      </c>
    </row>
    <row r="11" spans="1:5" x14ac:dyDescent="0.25">
      <c r="B11" s="5" t="s">
        <v>12</v>
      </c>
      <c r="C11" s="9"/>
    </row>
    <row r="12" spans="1:5" ht="26.4" x14ac:dyDescent="0.25">
      <c r="A12" s="3" t="s">
        <v>13</v>
      </c>
      <c r="B12" s="4" t="s">
        <v>14</v>
      </c>
      <c r="C12" s="9">
        <v>2241.6799999999998</v>
      </c>
    </row>
    <row r="13" spans="1:5" x14ac:dyDescent="0.25">
      <c r="A13" s="3" t="s">
        <v>15</v>
      </c>
      <c r="B13" s="6" t="s">
        <v>16</v>
      </c>
      <c r="C13" s="9">
        <v>2368</v>
      </c>
    </row>
    <row r="14" spans="1:5" x14ac:dyDescent="0.25">
      <c r="A14" s="3" t="s">
        <v>17</v>
      </c>
      <c r="B14" s="4" t="s">
        <v>18</v>
      </c>
      <c r="C14" s="9" t="e">
        <f>#REF!</f>
        <v>#REF!</v>
      </c>
    </row>
    <row r="15" spans="1:5" x14ac:dyDescent="0.25">
      <c r="B15" s="5" t="s">
        <v>19</v>
      </c>
      <c r="C15" s="9"/>
    </row>
    <row r="16" spans="1:5" x14ac:dyDescent="0.25">
      <c r="A16" s="3" t="s">
        <v>20</v>
      </c>
      <c r="B16" s="4" t="s">
        <v>21</v>
      </c>
      <c r="C16" s="9" t="e">
        <f>#REF!</f>
        <v>#REF!</v>
      </c>
    </row>
    <row r="17" spans="1:3" x14ac:dyDescent="0.25">
      <c r="A17" s="3" t="s">
        <v>22</v>
      </c>
      <c r="B17" s="4" t="s">
        <v>23</v>
      </c>
      <c r="C17" s="9" t="e">
        <f>#REF!</f>
        <v>#REF!</v>
      </c>
    </row>
    <row r="18" spans="1:3" x14ac:dyDescent="0.25">
      <c r="A18" s="3" t="s">
        <v>24</v>
      </c>
      <c r="B18" s="4" t="s">
        <v>25</v>
      </c>
      <c r="C18" s="9" t="e">
        <f>#REF!</f>
        <v>#REF!</v>
      </c>
    </row>
    <row r="19" spans="1:3" x14ac:dyDescent="0.25">
      <c r="A19" s="3" t="s">
        <v>26</v>
      </c>
      <c r="B19" s="4" t="s">
        <v>27</v>
      </c>
      <c r="C19" s="9" t="e">
        <f>#REF!</f>
        <v>#REF!</v>
      </c>
    </row>
    <row r="20" spans="1:3" x14ac:dyDescent="0.25">
      <c r="A20" s="3" t="s">
        <v>28</v>
      </c>
      <c r="B20" s="4" t="s">
        <v>29</v>
      </c>
      <c r="C20" s="9" t="e">
        <f>#REF!</f>
        <v>#REF!</v>
      </c>
    </row>
    <row r="21" spans="1:3" x14ac:dyDescent="0.25">
      <c r="A21" s="3" t="s">
        <v>30</v>
      </c>
      <c r="B21" s="4" t="s">
        <v>31</v>
      </c>
      <c r="C21" s="9" t="e">
        <f>#REF!+#REF!</f>
        <v>#REF!</v>
      </c>
    </row>
    <row r="22" spans="1:3" x14ac:dyDescent="0.25">
      <c r="A22" s="3" t="s">
        <v>32</v>
      </c>
      <c r="B22" s="4" t="s">
        <v>33</v>
      </c>
      <c r="C22" s="9" t="e">
        <f>#REF!</f>
        <v>#REF!</v>
      </c>
    </row>
    <row r="23" spans="1:3" x14ac:dyDescent="0.25">
      <c r="A23" s="3" t="s">
        <v>34</v>
      </c>
      <c r="B23" s="4" t="s">
        <v>35</v>
      </c>
      <c r="C23" s="9" t="e">
        <f>#REF!</f>
        <v>#REF!</v>
      </c>
    </row>
    <row r="24" spans="1:3" x14ac:dyDescent="0.25">
      <c r="B24" s="5" t="s">
        <v>36</v>
      </c>
      <c r="C24" s="9"/>
    </row>
    <row r="25" spans="1:3" x14ac:dyDescent="0.25">
      <c r="A25" s="3" t="s">
        <v>37</v>
      </c>
      <c r="B25" s="4" t="s">
        <v>38</v>
      </c>
      <c r="C25" s="9" t="e">
        <f>#REF!</f>
        <v>#REF!</v>
      </c>
    </row>
    <row r="26" spans="1:3" x14ac:dyDescent="0.25">
      <c r="A26" s="3" t="s">
        <v>39</v>
      </c>
      <c r="B26" s="4" t="s">
        <v>40</v>
      </c>
      <c r="C26" s="9" t="e">
        <f>#REF!</f>
        <v>#REF!</v>
      </c>
    </row>
    <row r="27" spans="1:3" x14ac:dyDescent="0.25">
      <c r="A27" s="3" t="s">
        <v>41</v>
      </c>
      <c r="B27" s="4" t="s">
        <v>42</v>
      </c>
      <c r="C27" s="11" t="e">
        <f>SUM(C6:C26)</f>
        <v>#REF!</v>
      </c>
    </row>
    <row r="28" spans="1:3" x14ac:dyDescent="0.25">
      <c r="B28" s="5" t="s">
        <v>43</v>
      </c>
    </row>
    <row r="29" spans="1:3" ht="39.6" x14ac:dyDescent="0.25">
      <c r="A29" s="3" t="s">
        <v>44</v>
      </c>
      <c r="B29" s="4" t="s">
        <v>45</v>
      </c>
      <c r="C29" s="10" t="e">
        <f>(C12+C16+C17+C18+C19+C20+C21+C22+C23+C26)/C31</f>
        <v>#REF!</v>
      </c>
    </row>
    <row r="30" spans="1:3" ht="26.4" x14ac:dyDescent="0.25">
      <c r="A30" s="3" t="s">
        <v>46</v>
      </c>
      <c r="B30" s="4" t="s">
        <v>47</v>
      </c>
      <c r="C30" s="10" t="e">
        <f>C27/C31</f>
        <v>#REF!</v>
      </c>
    </row>
    <row r="31" spans="1:3" x14ac:dyDescent="0.25">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3.8" x14ac:dyDescent="0.25"/>
  <cols>
    <col min="2" max="2" width="43.59765625" customWidth="1"/>
    <col min="3" max="3" width="18.09765625" style="8" bestFit="1" customWidth="1"/>
  </cols>
  <sheetData>
    <row r="2" spans="1:5" x14ac:dyDescent="0.25">
      <c r="E2" s="7" t="s">
        <v>50</v>
      </c>
    </row>
    <row r="4" spans="1:5" x14ac:dyDescent="0.25">
      <c r="A4" s="1" t="s">
        <v>0</v>
      </c>
      <c r="B4" s="1" t="s">
        <v>1</v>
      </c>
      <c r="C4" s="8" t="s">
        <v>51</v>
      </c>
    </row>
    <row r="5" spans="1:5" x14ac:dyDescent="0.25">
      <c r="B5" s="2" t="s">
        <v>2</v>
      </c>
    </row>
    <row r="6" spans="1:5" x14ac:dyDescent="0.25">
      <c r="A6" s="3" t="s">
        <v>3</v>
      </c>
      <c r="B6" s="4" t="s">
        <v>4</v>
      </c>
      <c r="C6" s="9">
        <v>0</v>
      </c>
    </row>
    <row r="7" spans="1:5" x14ac:dyDescent="0.25">
      <c r="A7" s="3" t="s">
        <v>5</v>
      </c>
      <c r="B7" s="4" t="s">
        <v>6</v>
      </c>
      <c r="C7" s="9" t="e">
        <f>#REF!</f>
        <v>#REF!</v>
      </c>
    </row>
    <row r="8" spans="1:5" x14ac:dyDescent="0.25">
      <c r="B8" s="5" t="s">
        <v>7</v>
      </c>
      <c r="C8" s="9"/>
    </row>
    <row r="9" spans="1:5" x14ac:dyDescent="0.25">
      <c r="A9" s="3" t="s">
        <v>8</v>
      </c>
      <c r="B9" s="4" t="s">
        <v>9</v>
      </c>
      <c r="C9" s="9">
        <v>0</v>
      </c>
    </row>
    <row r="10" spans="1:5" x14ac:dyDescent="0.25">
      <c r="A10" s="3" t="s">
        <v>10</v>
      </c>
      <c r="B10" s="4" t="s">
        <v>11</v>
      </c>
      <c r="C10" s="9" t="e">
        <f>#REF!</f>
        <v>#REF!</v>
      </c>
    </row>
    <row r="11" spans="1:5" x14ac:dyDescent="0.25">
      <c r="B11" s="5" t="s">
        <v>12</v>
      </c>
      <c r="C11" s="9"/>
    </row>
    <row r="12" spans="1:5" ht="26.4" x14ac:dyDescent="0.25">
      <c r="A12" s="3" t="s">
        <v>13</v>
      </c>
      <c r="B12" s="4" t="s">
        <v>14</v>
      </c>
      <c r="C12" s="9">
        <v>100</v>
      </c>
    </row>
    <row r="13" spans="1:5" x14ac:dyDescent="0.25">
      <c r="A13" s="3" t="s">
        <v>15</v>
      </c>
      <c r="B13" s="6" t="s">
        <v>16</v>
      </c>
      <c r="C13" s="9">
        <v>0</v>
      </c>
    </row>
    <row r="14" spans="1:5" x14ac:dyDescent="0.25">
      <c r="A14" s="3" t="s">
        <v>17</v>
      </c>
      <c r="B14" s="4" t="s">
        <v>18</v>
      </c>
      <c r="C14" s="9" t="e">
        <f>#REF!</f>
        <v>#REF!</v>
      </c>
    </row>
    <row r="15" spans="1:5" x14ac:dyDescent="0.25">
      <c r="B15" s="5" t="s">
        <v>19</v>
      </c>
      <c r="C15" s="9"/>
    </row>
    <row r="16" spans="1:5" x14ac:dyDescent="0.25">
      <c r="A16" s="3" t="s">
        <v>20</v>
      </c>
      <c r="B16" s="4" t="s">
        <v>21</v>
      </c>
      <c r="C16" s="9" t="e">
        <f>#REF!</f>
        <v>#REF!</v>
      </c>
    </row>
    <row r="17" spans="1:3" x14ac:dyDescent="0.25">
      <c r="A17" s="3" t="s">
        <v>22</v>
      </c>
      <c r="B17" s="4" t="s">
        <v>23</v>
      </c>
      <c r="C17" s="9" t="e">
        <f>#REF!</f>
        <v>#REF!</v>
      </c>
    </row>
    <row r="18" spans="1:3" x14ac:dyDescent="0.25">
      <c r="A18" s="3" t="s">
        <v>24</v>
      </c>
      <c r="B18" s="4" t="s">
        <v>25</v>
      </c>
      <c r="C18" s="9" t="e">
        <f>#REF!</f>
        <v>#REF!</v>
      </c>
    </row>
    <row r="19" spans="1:3" x14ac:dyDescent="0.25">
      <c r="A19" s="3" t="s">
        <v>26</v>
      </c>
      <c r="B19" s="4" t="s">
        <v>27</v>
      </c>
      <c r="C19" s="9" t="e">
        <f>#REF!</f>
        <v>#REF!</v>
      </c>
    </row>
    <row r="20" spans="1:3" x14ac:dyDescent="0.25">
      <c r="A20" s="3" t="s">
        <v>28</v>
      </c>
      <c r="B20" s="4" t="s">
        <v>29</v>
      </c>
      <c r="C20" s="9" t="e">
        <f>#REF!</f>
        <v>#REF!</v>
      </c>
    </row>
    <row r="21" spans="1:3" x14ac:dyDescent="0.25">
      <c r="A21" s="3" t="s">
        <v>30</v>
      </c>
      <c r="B21" s="4" t="s">
        <v>31</v>
      </c>
      <c r="C21" s="9">
        <v>340610.26935768605</v>
      </c>
    </row>
    <row r="22" spans="1:3" x14ac:dyDescent="0.25">
      <c r="A22" s="3" t="s">
        <v>32</v>
      </c>
      <c r="B22" s="4" t="s">
        <v>33</v>
      </c>
      <c r="C22" s="9" t="e">
        <f>#REF!</f>
        <v>#REF!</v>
      </c>
    </row>
    <row r="23" spans="1:3" x14ac:dyDescent="0.25">
      <c r="A23" s="3" t="s">
        <v>34</v>
      </c>
      <c r="B23" s="4" t="s">
        <v>35</v>
      </c>
      <c r="C23" s="9" t="e">
        <f>#REF!</f>
        <v>#REF!</v>
      </c>
    </row>
    <row r="24" spans="1:3" x14ac:dyDescent="0.25">
      <c r="B24" s="5" t="s">
        <v>36</v>
      </c>
      <c r="C24" s="9"/>
    </row>
    <row r="25" spans="1:3" x14ac:dyDescent="0.25">
      <c r="A25" s="3" t="s">
        <v>37</v>
      </c>
      <c r="B25" s="4" t="s">
        <v>38</v>
      </c>
      <c r="C25" s="9" t="e">
        <f>#REF!</f>
        <v>#REF!</v>
      </c>
    </row>
    <row r="26" spans="1:3" x14ac:dyDescent="0.25">
      <c r="A26" s="3" t="s">
        <v>39</v>
      </c>
      <c r="B26" s="4" t="s">
        <v>40</v>
      </c>
      <c r="C26" s="9" t="e">
        <f>#REF!</f>
        <v>#REF!</v>
      </c>
    </row>
    <row r="27" spans="1:3" x14ac:dyDescent="0.25">
      <c r="A27" s="3" t="s">
        <v>41</v>
      </c>
      <c r="B27" s="4" t="s">
        <v>42</v>
      </c>
      <c r="C27" s="11" t="e">
        <f>SUM(C6:C26)</f>
        <v>#REF!</v>
      </c>
    </row>
    <row r="28" spans="1:3" x14ac:dyDescent="0.25">
      <c r="B28" s="5" t="s">
        <v>43</v>
      </c>
    </row>
    <row r="29" spans="1:3" ht="39.6" x14ac:dyDescent="0.25">
      <c r="A29" s="3" t="s">
        <v>44</v>
      </c>
      <c r="B29" s="4" t="s">
        <v>45</v>
      </c>
      <c r="C29" s="10" t="e">
        <f>(C12+C16+C17+C18+C19+C20+C21+C22+C23+C26)/C31</f>
        <v>#REF!</v>
      </c>
    </row>
    <row r="30" spans="1:3" ht="26.4" x14ac:dyDescent="0.25">
      <c r="A30" s="3" t="s">
        <v>46</v>
      </c>
      <c r="B30" s="4" t="s">
        <v>47</v>
      </c>
      <c r="C30" s="10" t="e">
        <f>C27/C31</f>
        <v>#REF!</v>
      </c>
    </row>
    <row r="31" spans="1:3" x14ac:dyDescent="0.25">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3.8" x14ac:dyDescent="0.25"/>
  <cols>
    <col min="2" max="2" width="43.59765625" customWidth="1"/>
    <col min="3" max="3" width="18.09765625" style="8" bestFit="1" customWidth="1"/>
  </cols>
  <sheetData>
    <row r="2" spans="1:5" x14ac:dyDescent="0.25">
      <c r="E2" s="7" t="s">
        <v>50</v>
      </c>
    </row>
    <row r="4" spans="1:5" x14ac:dyDescent="0.25">
      <c r="A4" s="1" t="s">
        <v>0</v>
      </c>
      <c r="B4" s="1" t="s">
        <v>1</v>
      </c>
      <c r="C4" s="8" t="s">
        <v>51</v>
      </c>
    </row>
    <row r="5" spans="1:5" x14ac:dyDescent="0.25">
      <c r="B5" s="2" t="s">
        <v>2</v>
      </c>
    </row>
    <row r="6" spans="1:5" x14ac:dyDescent="0.25">
      <c r="A6" s="3" t="s">
        <v>3</v>
      </c>
      <c r="B6" s="4" t="s">
        <v>4</v>
      </c>
      <c r="C6" s="9">
        <v>0</v>
      </c>
    </row>
    <row r="7" spans="1:5" x14ac:dyDescent="0.25">
      <c r="A7" s="3" t="s">
        <v>5</v>
      </c>
      <c r="B7" s="4" t="s">
        <v>6</v>
      </c>
      <c r="C7" s="9" t="e">
        <f>#REF!</f>
        <v>#REF!</v>
      </c>
    </row>
    <row r="8" spans="1:5" x14ac:dyDescent="0.25">
      <c r="B8" s="5" t="s">
        <v>7</v>
      </c>
      <c r="C8" s="9"/>
    </row>
    <row r="9" spans="1:5" x14ac:dyDescent="0.25">
      <c r="A9" s="3" t="s">
        <v>8</v>
      </c>
      <c r="B9" s="4" t="s">
        <v>9</v>
      </c>
      <c r="C9" s="9">
        <v>0</v>
      </c>
    </row>
    <row r="10" spans="1:5" x14ac:dyDescent="0.25">
      <c r="A10" s="3" t="s">
        <v>10</v>
      </c>
      <c r="B10" s="4" t="s">
        <v>11</v>
      </c>
      <c r="C10" s="9" t="e">
        <f>#REF!</f>
        <v>#REF!</v>
      </c>
    </row>
    <row r="11" spans="1:5" x14ac:dyDescent="0.25">
      <c r="B11" s="5" t="s">
        <v>12</v>
      </c>
      <c r="C11" s="9"/>
    </row>
    <row r="12" spans="1:5" ht="26.4" x14ac:dyDescent="0.25">
      <c r="A12" s="3" t="s">
        <v>13</v>
      </c>
      <c r="B12" s="4" t="s">
        <v>14</v>
      </c>
      <c r="C12" s="9">
        <v>24</v>
      </c>
    </row>
    <row r="13" spans="1:5" x14ac:dyDescent="0.25">
      <c r="A13" s="3" t="s">
        <v>15</v>
      </c>
      <c r="B13" s="6" t="s">
        <v>16</v>
      </c>
      <c r="C13" s="9">
        <v>0</v>
      </c>
    </row>
    <row r="14" spans="1:5" x14ac:dyDescent="0.25">
      <c r="A14" s="3" t="s">
        <v>17</v>
      </c>
      <c r="B14" s="4" t="s">
        <v>18</v>
      </c>
      <c r="C14" s="9" t="e">
        <f>#REF!</f>
        <v>#REF!</v>
      </c>
    </row>
    <row r="15" spans="1:5" x14ac:dyDescent="0.25">
      <c r="B15" s="5" t="s">
        <v>19</v>
      </c>
      <c r="C15" s="9"/>
    </row>
    <row r="16" spans="1:5" x14ac:dyDescent="0.25">
      <c r="A16" s="3" t="s">
        <v>20</v>
      </c>
      <c r="B16" s="4" t="s">
        <v>21</v>
      </c>
      <c r="C16" s="9" t="e">
        <f>#REF!</f>
        <v>#REF!</v>
      </c>
    </row>
    <row r="17" spans="1:3" x14ac:dyDescent="0.25">
      <c r="A17" s="3" t="s">
        <v>22</v>
      </c>
      <c r="B17" s="4" t="s">
        <v>23</v>
      </c>
      <c r="C17" s="9" t="e">
        <f>#REF!</f>
        <v>#REF!</v>
      </c>
    </row>
    <row r="18" spans="1:3" x14ac:dyDescent="0.25">
      <c r="A18" s="3" t="s">
        <v>24</v>
      </c>
      <c r="B18" s="4" t="s">
        <v>25</v>
      </c>
      <c r="C18" s="9" t="e">
        <f>#REF!</f>
        <v>#REF!</v>
      </c>
    </row>
    <row r="19" spans="1:3" x14ac:dyDescent="0.25">
      <c r="A19" s="3" t="s">
        <v>26</v>
      </c>
      <c r="B19" s="4" t="s">
        <v>27</v>
      </c>
      <c r="C19" s="9" t="e">
        <f>#REF!</f>
        <v>#REF!</v>
      </c>
    </row>
    <row r="20" spans="1:3" x14ac:dyDescent="0.25">
      <c r="A20" s="3" t="s">
        <v>28</v>
      </c>
      <c r="B20" s="4" t="s">
        <v>29</v>
      </c>
      <c r="C20" s="9" t="e">
        <f>#REF!</f>
        <v>#REF!</v>
      </c>
    </row>
    <row r="21" spans="1:3" x14ac:dyDescent="0.25">
      <c r="A21" s="3" t="s">
        <v>30</v>
      </c>
      <c r="B21" s="4" t="s">
        <v>31</v>
      </c>
      <c r="C21" s="9" t="e">
        <f>#REF!+#REF!</f>
        <v>#REF!</v>
      </c>
    </row>
    <row r="22" spans="1:3" x14ac:dyDescent="0.25">
      <c r="A22" s="3" t="s">
        <v>32</v>
      </c>
      <c r="B22" s="4" t="s">
        <v>33</v>
      </c>
      <c r="C22" s="9" t="e">
        <f>#REF!</f>
        <v>#REF!</v>
      </c>
    </row>
    <row r="23" spans="1:3" x14ac:dyDescent="0.25">
      <c r="A23" s="3" t="s">
        <v>34</v>
      </c>
      <c r="B23" s="4" t="s">
        <v>35</v>
      </c>
      <c r="C23" s="9" t="e">
        <f>#REF!</f>
        <v>#REF!</v>
      </c>
    </row>
    <row r="24" spans="1:3" x14ac:dyDescent="0.25">
      <c r="B24" s="5" t="s">
        <v>36</v>
      </c>
      <c r="C24" s="9"/>
    </row>
    <row r="25" spans="1:3" x14ac:dyDescent="0.25">
      <c r="A25" s="3" t="s">
        <v>37</v>
      </c>
      <c r="B25" s="4" t="s">
        <v>38</v>
      </c>
      <c r="C25" s="9" t="e">
        <f>#REF!</f>
        <v>#REF!</v>
      </c>
    </row>
    <row r="26" spans="1:3" x14ac:dyDescent="0.25">
      <c r="A26" s="3" t="s">
        <v>39</v>
      </c>
      <c r="B26" s="4" t="s">
        <v>40</v>
      </c>
      <c r="C26" s="9" t="e">
        <f>#REF!</f>
        <v>#REF!</v>
      </c>
    </row>
    <row r="27" spans="1:3" x14ac:dyDescent="0.25">
      <c r="A27" s="3" t="s">
        <v>41</v>
      </c>
      <c r="B27" s="4" t="s">
        <v>42</v>
      </c>
      <c r="C27" s="11" t="e">
        <f>SUM(C6:C26)</f>
        <v>#REF!</v>
      </c>
    </row>
    <row r="28" spans="1:3" x14ac:dyDescent="0.25">
      <c r="B28" s="5" t="s">
        <v>43</v>
      </c>
    </row>
    <row r="29" spans="1:3" ht="39.6" x14ac:dyDescent="0.25">
      <c r="A29" s="3" t="s">
        <v>44</v>
      </c>
      <c r="B29" s="4" t="s">
        <v>45</v>
      </c>
      <c r="C29" s="10" t="e">
        <f>(C12+C16+C17+C18+C19+C20+C21+C22+C23+C26)/C31</f>
        <v>#REF!</v>
      </c>
    </row>
    <row r="30" spans="1:3" ht="26.4" x14ac:dyDescent="0.25">
      <c r="A30" s="3" t="s">
        <v>46</v>
      </c>
      <c r="B30" s="4" t="s">
        <v>47</v>
      </c>
      <c r="C30" s="10" t="e">
        <f>C27/C31</f>
        <v>#REF!</v>
      </c>
    </row>
    <row r="31" spans="1:3" x14ac:dyDescent="0.25">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28</vt:i4>
      </vt:variant>
      <vt:variant>
        <vt:lpstr>טווחים בעלי שם</vt:lpstr>
      </vt:variant>
      <vt:variant>
        <vt:i4>1</vt:i4>
      </vt:variant>
    </vt:vector>
  </HeadingPairs>
  <TitlesOfParts>
    <vt:vector size="29"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מקפת מטרות-אוצר שנתי   </vt:lpstr>
      <vt:lpstr>חקלאים מטרות- אוצר</vt:lpstr>
      <vt:lpstr>מקפת מטרות 31.12.23 נספח 2</vt:lpstr>
      <vt:lpstr>מקפת מטרות 31.12.23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lpstr>'מקפת מטרות-אוצר שנתי   '!WPrint_Area_W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קרן אליהו</cp:lastModifiedBy>
  <cp:lastPrinted>2024-05-20T09:48:50Z</cp:lastPrinted>
  <dcterms:created xsi:type="dcterms:W3CDTF">2015-08-09T13:36:36Z</dcterms:created>
  <dcterms:modified xsi:type="dcterms:W3CDTF">2025-11-09T19:51:46Z</dcterms:modified>
</cp:coreProperties>
</file>