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4\דווח באותות\"/>
    </mc:Choice>
  </mc:AlternateContent>
  <xr:revisionPtr revIDLastSave="0" documentId="13_ncr:1_{382ED611-EE6E-4998-8370-95E6E5D5737D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<sst xmlns="http://schemas.openxmlformats.org/spreadsheetml/2006/main" count="5671" uniqueCount="1342">
  <si>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</si>
  <si>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</si>
  <si>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</si>
  <si>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</si>
  <si>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</si>
  <si>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</si>
  <si>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</si>
  <si>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</si>
  <si>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</si>
  <si>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</si>
  <si>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</si>
  <si>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</si>
  <si>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</si>
  <si>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</si>
  <si>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</si>
  <si>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</si>
  <si>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</si>
  <si>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</si>
  <si>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</si>
  <si>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</si>
  <si>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</si>
  <si>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</si>
  <si>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</si>
  <si>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</si>
  <si>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</si>
  <si>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</si>
  <si>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</si>
  <si>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</si>
  <si>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</si>
  <si>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</si>
  <si>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</si>
  <si>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</si>
  <si>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</si>
  <si>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</si>
  <si>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</si>
  <si>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</si>
  <si>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</si>
  <si>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</si>
  <si>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</si>
  <si>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</si>
  <si>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</si>
  <si>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</si>
  <si>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</si>
  <si>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</si>
  <si>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</si>
  <si>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</si>
  <si>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</si>
  <si>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</si>
  <si>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</si>
  <si>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</si>
  <si>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</si>
  <si>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</si>
  <si>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</si>
  <si>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</si>
  <si>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</si>
  <si>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</si>
  <si>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</si>
  <si>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</si>
  <si>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</si>
  <si>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</si>
  <si>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</si>
  <si>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</si>
  <si>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</si>
  <si>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</si>
  <si>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</si>
  <si>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</si>
  <si>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</si>
  <si>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</si>
  <si>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</si>
  <si>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</si>
  <si>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</si>
  <si>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</si>
  <si>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</si>
  <si>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</si>
  <si>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</si>
  <si>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</si>
  <si>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</si>
  <si>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</si>
  <si>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</si>
  <si>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</si>
  <si>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</si>
  <si>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</si>
  <si>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</si>
  <si>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</si>
  <si>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</si>
  <si>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</si>
  <si>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</si>
  <si>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</si>
  <si>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</si>
  <si>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</si>
  <si>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</si>
  <si>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</si>
  <si>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</si>
  <si>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</si>
  <si>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</si>
  <si>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</si>
  <si>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</si>
  <si>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</si>
  <si>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</si>
  <si>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</si>
  <si>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</si>
  <si>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</si>
  <si>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</si>
  <si>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</si>
  <si>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</si>
  <si>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</si>
  <si>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</si>
  <si>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</si>
  <si>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</si>
  <si>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</si>
  <si>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</si>
  <si>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</si>
  <si>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</si>
  <si>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</si>
  <si>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</si>
  <si>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</si>
  <si>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</si>
  <si>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</si>
  <si>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</si>
  <si>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</si>
  <si>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</si>
  <si>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</si>
  <si>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</si>
  <si>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</si>
  <si>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</si>
  <si>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</si>
  <si>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</si>
  <si>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</si>
  <si>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</si>
  <si>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</si>
  <si>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</si>
  <si>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</si>
  <si>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</si>
  <si>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</si>
  <si>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</si>
  <si>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</si>
  <si>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</si>
  <si>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</si>
  <si>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</si>
  <si>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</si>
  <si>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</si>
  <si>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</si>
  <si>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</si>
  <si>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</si>
  <si>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</si>
  <si>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</si>
  <si>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</si>
  <si>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</si>
  <si>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</si>
  <si>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</si>
  <si>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</si>
  <si>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</si>
  <si>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</si>
  <si>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</si>
  <si>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</si>
  <si>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</si>
  <si>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</si>
  <si>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</si>
  <si>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</si>
  <si>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</si>
  <si>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</si>
  <si>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</si>
  <si>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</si>
  <si>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</si>
  <si>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</si>
  <si>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</si>
  <si>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</si>
  <si>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</si>
  <si>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</si>
  <si>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</si>
  <si>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</si>
  <si>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</si>
  <si>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</si>
  <si>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</si>
  <si>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</si>
  <si>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</si>
  <si>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</si>
  <si>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</si>
  <si>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</si>
  <si>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</si>
  <si>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</si>
  <si>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</si>
  <si>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</si>
  <si>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</si>
  <si>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</si>
  <si>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</si>
  <si>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</si>
  <si>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</si>
  <si>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</si>
  <si>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</si>
  <si>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</si>
  <si>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</si>
  <si>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</si>
  <si>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</si>
  <si>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</si>
  <si>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</si>
  <si>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</si>
  <si>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</si>
  <si>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</si>
  <si>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</si>
  <si>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</si>
  <si>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</si>
  <si>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</si>
  <si>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</si>
  <si>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</si>
  <si>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</si>
  <si>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</si>
  <si>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</si>
  <si>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</si>
  <si>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</si>
  <si>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</si>
  <si>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</si>
  <si>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</si>
  <si>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</si>
  <si>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</si>
  <si>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</si>
  <si>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</si>
  <si>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</si>
  <si>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</si>
  <si>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</si>
  <si>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</si>
  <si>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</si>
  <si>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</si>
  <si>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</si>
  <si>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</si>
  <si>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</si>
  <si>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</si>
  <si>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</si>
  <si>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</si>
  <si>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</si>
  <si>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</si>
  <si>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</si>
  <si>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</si>
  <si>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</si>
  <si>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</si>
  <si>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</si>
  <si>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</si>
  <si>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</si>
  <si>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</si>
  <si>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</si>
  <si>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</si>
  <si>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</si>
  <si>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</si>
  <si>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</si>
  <si>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</si>
  <si>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</si>
  <si>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</si>
  <si>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</si>
  <si>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</si>
  <si>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</si>
  <si>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</si>
  <si>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</si>
  <si>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</si>
  <si>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</si>
  <si>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</si>
  <si>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</si>
  <si>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</si>
  <si>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</si>
  <si>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</si>
  <si>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</si>
  <si>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</si>
  <si>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</si>
  <si>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</si>
  <si>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</si>
  <si>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</si>
  <si>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</si>
  <si>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</si>
  <si>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</si>
  <si>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</si>
  <si>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</si>
  <si>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</si>
  <si>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</si>
  <si>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</si>
  <si>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</si>
  <si>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</si>
  <si>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</si>
  <si>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</si>
  <si>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</si>
  <si>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</si>
  <si>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</si>
  <si>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</si>
  <si>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</si>
  <si>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</si>
  <si>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</si>
  <si>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</si>
  <si>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</si>
  <si>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</si>
  <si>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</si>
  <si>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</si>
  <si>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</si>
  <si>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</si>
  <si>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</si>
  <si>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</si>
  <si>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</si>
  <si>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</si>
  <si>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</si>
  <si>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</si>
  <si>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</si>
  <si>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</si>
  <si>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</si>
  <si>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</si>
  <si>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</si>
  <si>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</si>
  <si>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</si>
  <si>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</si>
  <si>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</si>
  <si>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</si>
  <si>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</si>
  <si>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</si>
  <si>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</si>
  <si>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</si>
  <si>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</si>
  <si>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</si>
  <si>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</si>
  <si>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</si>
  <si>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</si>
  <si>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</si>
  <si>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</si>
  <si>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</si>
  <si>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</si>
  <si>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</si>
  <si>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</si>
  <si>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</si>
  <si>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</si>
  <si>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</si>
  <si>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</si>
  <si>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</si>
  <si>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</si>
  <si>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</si>
  <si>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</si>
  <si>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</si>
  <si>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</si>
  <si>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</si>
  <si>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</si>
  <si>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</si>
  <si>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</si>
  <si>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</si>
  <si>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</si>
  <si>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</si>
  <si>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</si>
  <si>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</si>
  <si>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</si>
  <si>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</si>
  <si>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</si>
  <si>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</si>
  <si>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</si>
  <si>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</si>
  <si>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</si>
  <si>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</si>
  <si>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</si>
  <si>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</si>
  <si>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</si>
  <si>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</si>
  <si>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</si>
  <si>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</si>
  <si>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</si>
  <si>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</si>
  <si>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</si>
  <si>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</si>
  <si>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</si>
  <si>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</si>
  <si>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</si>
  <si>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</si>
  <si>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</si>
  <si>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</si>
  <si>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</si>
  <si>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</si>
  <si>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</si>
  <si>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</si>
  <si>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</si>
  <si>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</si>
  <si>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</si>
  <si>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</si>
  <si>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</si>
  <si>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</si>
  <si>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</si>
  <si>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</si>
  <si>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</si>
  <si>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</si>
  <si>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</si>
  <si>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</si>
  <si>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</si>
  <si>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</si>
  <si>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</si>
  <si>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</si>
  <si>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</si>
  <si>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</si>
  <si>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</si>
  <si>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</si>
  <si>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</si>
  <si>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</si>
  <si>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</si>
  <si>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</si>
  <si>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</si>
  <si>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</si>
  <si>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</si>
  <si>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</si>
  <si>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</si>
  <si>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</si>
  <si>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</si>
  <si>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</si>
  <si>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</si>
  <si>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</si>
  <si>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</si>
  <si>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</si>
  <si>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</si>
  <si>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</si>
  <si>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</si>
  <si>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</si>
  <si>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</si>
  <si>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</si>
  <si>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</si>
  <si>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</si>
  <si>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</si>
  <si>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</si>
  <si>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</si>
  <si>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</si>
  <si>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</si>
  <si>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</si>
  <si>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</si>
  <si>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</si>
  <si>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</si>
  <si>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</si>
  <si>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</si>
  <si>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</si>
  <si>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</si>
  <si>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</si>
  <si>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</si>
  <si>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</si>
  <si>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</si>
  <si>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</si>
  <si>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</si>
  <si>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</si>
  <si>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</si>
  <si>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</si>
  <si>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</si>
  <si>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</si>
  <si>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</si>
  <si>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</si>
  <si>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</si>
  <si>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</si>
  <si>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</si>
  <si>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</si>
  <si>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</si>
  <si>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</si>
  <si>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</si>
  <si>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</si>
  <si>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</si>
  <si>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</si>
  <si>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</si>
  <si>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</si>
  <si>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</si>
  <si>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</si>
  <si>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</si>
  <si>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</si>
  <si>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</si>
  <si>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</si>
  <si>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</si>
  <si>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</si>
  <si>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</si>
  <si>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</si>
  <si>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</si>
  <si>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</si>
  <si>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</si>
  <si>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</si>
  <si>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</si>
  <si>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</si>
  <si>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</si>
  <si>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</si>
  <si>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</si>
  <si>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</si>
  <si>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</si>
  <si>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</si>
  <si>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</si>
  <si>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</si>
  <si>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</si>
  <si>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</si>
  <si>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</si>
  <si>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</si>
  <si>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</si>
  <si>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</si>
  <si>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</si>
  <si>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</si>
  <si>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</si>
  <si>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</si>
  <si>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</si>
  <si>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</si>
  <si>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</si>
  <si>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</si>
  <si>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</si>
  <si>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</si>
  <si>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</si>
  <si>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</si>
  <si>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</si>
  <si>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</si>
  <si>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</si>
  <si>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</si>
  <si>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</si>
  <si>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</si>
  <si>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</si>
  <si>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</si>
  <si>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</si>
  <si>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</si>
  <si>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</si>
  <si>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</si>
  <si>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</si>
  <si>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</si>
  <si>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</si>
  <si>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</si>
  <si>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</si>
  <si>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</si>
  <si>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</si>
  <si>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</si>
  <si>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</si>
  <si>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</si>
  <si>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</si>
  <si>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</si>
  <si>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</si>
  <si>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</si>
  <si>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</si>
  <si>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</si>
  <si>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</si>
  <si>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</si>
  <si>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</si>
  <si>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</si>
  <si>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</si>
  <si>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</si>
  <si>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</si>
  <si>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</si>
  <si>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</si>
  <si>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</si>
  <si>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</si>
  <si>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</si>
  <si>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</si>
  <si>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</si>
  <si>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</si>
  <si>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</si>
  <si>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</si>
  <si>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</si>
  <si>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</si>
  <si>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</si>
  <si>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</si>
  <si>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</si>
  <si>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</si>
  <si>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</si>
  <si>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</si>
  <si>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</si>
  <si>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</si>
  <si>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</si>
  <si>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</si>
  <si>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</si>
  <si>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</si>
  <si>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</si>
  <si>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</si>
  <si>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</si>
  <si>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</si>
  <si>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</si>
  <si>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</si>
  <si>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</si>
  <si>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</si>
  <si>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</si>
  <si>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</si>
  <si>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</si>
  <si>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</si>
  <si>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</si>
  <si>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</si>
  <si>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</si>
  <si>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</si>
  <si>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</si>
  <si>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</si>
  <si>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</si>
  <si>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</si>
  <si>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</si>
  <si>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</si>
  <si>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</si>
  <si>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</si>
  <si>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</si>
  <si>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</si>
  <si>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</si>
  <si>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</si>
  <si>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</si>
  <si>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</si>
  <si>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</si>
  <si>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</si>
  <si>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</si>
  <si>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</si>
  <si>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</si>
  <si>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</si>
  <si>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</si>
  <si>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</si>
  <si>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</si>
  <si>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</si>
  <si>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</si>
  <si>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</si>
  <si>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</si>
  <si>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</si>
  <si>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</si>
  <si>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</si>
  <si>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</si>
  <si>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</si>
  <si>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</si>
  <si>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</si>
  <si>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</si>
  <si>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</si>
  <si>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</si>
  <si>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</si>
  <si>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</si>
  <si>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</si>
  <si>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</si>
  <si>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</si>
  <si>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</si>
  <si>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</si>
  <si>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</si>
  <si>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</si>
  <si>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</si>
  <si>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</si>
  <si>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</si>
  <si>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</si>
  <si>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</si>
  <si>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</si>
  <si>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</si>
  <si>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</si>
  <si>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</si>
  <si>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</si>
  <si>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</si>
  <si>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</si>
  <si>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</si>
  <si>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</si>
  <si>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</si>
  <si>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</si>
  <si>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</si>
  <si>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</si>
  <si>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</si>
  <si>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</si>
  <si>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</si>
  <si>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</si>
  <si>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</si>
  <si>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</si>
  <si>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</si>
  <si>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</si>
  <si>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</si>
  <si>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</si>
  <si>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</si>
  <si>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</si>
  <si>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</si>
  <si>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</si>
  <si>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</si>
  <si>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</si>
  <si>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</si>
  <si>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</si>
  <si>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</si>
  <si>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</si>
  <si>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</si>
  <si>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</si>
  <si>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</si>
  <si>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</si>
  <si>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</si>
  <si>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</si>
  <si>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</si>
  <si>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</si>
  <si>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</si>
  <si>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</si>
  <si>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</si>
  <si>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</si>
  <si>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</si>
  <si>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</si>
  <si>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</si>
  <si>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</si>
  <si>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</si>
  <si>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</si>
  <si>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</si>
  <si>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</si>
  <si>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</si>
  <si>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</si>
  <si>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</si>
  <si>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</si>
  <si>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</si>
  <si>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</si>
  <si>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</si>
  <si>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</si>
  <si>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</si>
  <si>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</si>
  <si>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</si>
  <si>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</si>
  <si>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</si>
  <si>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</si>
  <si>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</si>
  <si>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</si>
  <si>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</si>
  <si>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</si>
  <si>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</si>
  <si>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</si>
  <si>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</si>
  <si>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</si>
  <si>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</si>
  <si>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</si>
  <si>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</si>
  <si>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</si>
  <si>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</si>
  <si>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</si>
  <si>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</si>
  <si>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</si>
  <si>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</si>
  <si>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</si>
  <si>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</si>
  <si>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</si>
  <si>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</si>
  <si>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</si>
  <si>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</si>
  <si>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</si>
  <si>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</si>
  <si>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</si>
  <si>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</si>
  <si>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</si>
  <si>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</si>
  <si>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</si>
  <si>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</si>
  <si>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</si>
  <si>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</si>
  <si>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</si>
  <si>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</si>
  <si>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</si>
  <si>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</si>
  <si>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</si>
  <si>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</si>
  <si>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</si>
  <si>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</si>
  <si>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</si>
  <si>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</si>
  <si>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</si>
  <si>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</si>
  <si>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</si>
  <si>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</si>
  <si>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</si>
  <si>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</si>
  <si>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</si>
  <si>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</si>
  <si>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</si>
  <si>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</si>
  <si>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</si>
  <si>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</si>
  <si>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</si>
  <si>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</si>
  <si>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</si>
  <si>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</si>
  <si>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</si>
  <si>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</si>
  <si>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</si>
  <si>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</si>
  <si>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</si>
  <si>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</si>
  <si>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</si>
  <si>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</si>
  <si>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</si>
  <si>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</si>
  <si>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</si>
  <si>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</si>
  <si>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</si>
  <si>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</si>
  <si>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</si>
  <si>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</si>
  <si>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</si>
  <si>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</si>
  <si>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</si>
  <si>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</si>
  <si>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</si>
  <si>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</si>
  <si>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</si>
  <si>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</si>
  <si>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</si>
  <si>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</si>
  <si>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</si>
  <si>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</si>
  <si>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</si>
  <si>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</si>
  <si>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</si>
  <si>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</si>
  <si>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</si>
  <si>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</si>
  <si>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</si>
  <si>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</si>
  <si>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</si>
  <si>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</si>
  <si>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</si>
  <si>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</si>
  <si>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</si>
  <si>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</si>
  <si>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</si>
  <si>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</si>
  <si>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</si>
  <si>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</si>
  <si>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</si>
  <si>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</si>
  <si>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</si>
  <si>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</si>
  <si>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</si>
  <si>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</si>
  <si>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</si>
  <si>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</si>
  <si>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</si>
  <si>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</si>
  <si>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</si>
  <si>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</si>
  <si>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</si>
  <si>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</si>
  <si>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</si>
  <si>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</si>
  <si>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</si>
  <si>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</si>
  <si>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</si>
  <si>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</si>
  <si>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</si>
  <si>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</si>
  <si>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</si>
  <si>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</si>
  <si>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</si>
  <si>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</si>
  <si>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</si>
  <si>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</si>
  <si>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</si>
  <si>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</si>
  <si>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</si>
  <si>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</si>
  <si>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</si>
  <si>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</si>
  <si>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</si>
  <si>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</si>
  <si>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</si>
  <si>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</si>
  <si>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</si>
  <si>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</si>
  <si>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</si>
  <si>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</si>
  <si>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</si>
  <si>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</si>
  <si>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</si>
  <si>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</si>
  <si>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</si>
  <si>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</si>
  <si>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</si>
  <si>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</si>
  <si>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</si>
  <si>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</si>
  <si>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</si>
  <si>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</si>
  <si>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</si>
  <si>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</si>
  <si>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</si>
  <si>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</si>
  <si>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</si>
  <si>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</si>
  <si>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</si>
  <si>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</si>
  <si>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</si>
  <si>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</si>
  <si>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</si>
  <si>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</si>
  <si>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</si>
  <si>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</si>
  <si>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</si>
  <si>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</si>
  <si>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</si>
  <si>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</si>
  <si>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</si>
  <si>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</si>
  <si>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</si>
  <si>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</si>
  <si>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</si>
  <si>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</si>
  <si>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</si>
  <si>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</si>
  <si>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</si>
  <si>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</si>
  <si>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</si>
  <si>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</si>
  <si>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</si>
  <si>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</si>
  <si>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</si>
  <si>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</si>
  <si>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</si>
  <si>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</si>
  <si>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</si>
  <si>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</si>
  <si>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</si>
  <si>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</si>
  <si>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</si>
  <si>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</si>
  <si>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</si>
  <si>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</si>
  <si>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</si>
  <si>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</si>
  <si>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</si>
  <si>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</si>
  <si>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</si>
  <si>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</si>
  <si>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</si>
  <si>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</si>
  <si>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</si>
  <si>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</si>
  <si>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</si>
  <si>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</si>
  <si>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</si>
  <si>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</si>
  <si>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</si>
  <si>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</si>
  <si>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</si>
  <si>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</si>
  <si>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</si>
  <si>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</si>
  <si>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</si>
  <si>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</si>
  <si>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</si>
  <si>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</si>
  <si>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</si>
  <si>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</si>
  <si>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</si>
  <si>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</si>
  <si>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</si>
  <si>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</si>
  <si>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</si>
  <si>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</si>
  <si>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</si>
  <si>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</si>
  <si>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</si>
  <si>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</si>
  <si>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</si>
  <si>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</si>
  <si>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</si>
  <si>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</si>
  <si>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</si>
  <si>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</si>
  <si>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</si>
  <si>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</si>
  <si>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</si>
  <si>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</si>
  <si>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</si>
  <si>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</si>
  <si>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</si>
  <si>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</si>
  <si>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</si>
  <si>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</si>
  <si>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</si>
  <si>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</si>
  <si>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</si>
  <si>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</si>
  <si>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</si>
  <si>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</si>
  <si>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</si>
  <si>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</si>
  <si>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</si>
  <si>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</si>
  <si>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</si>
  <si>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</si>
  <si>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</si>
  <si>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</si>
  <si>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</si>
  <si>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</si>
  <si>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</si>
  <si>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</si>
  <si>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</si>
  <si>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</si>
  <si>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</si>
  <si>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</si>
  <si>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</si>
  <si>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</si>
  <si>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</si>
  <si>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</si>
  <si>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</si>
  <si>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</si>
  <si>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</si>
  <si>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</si>
  <si>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</si>
  <si>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</si>
  <si>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</si>
  <si>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</si>
  <si>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</si>
  <si>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</si>
  <si>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</si>
  <si>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</si>
  <si>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</si>
  <si>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</si>
  <si>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</si>
  <si>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</si>
  <si>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</si>
  <si>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</si>
  <si>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</si>
  <si>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</si>
  <si>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</si>
  <si>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</si>
  <si>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</si>
  <si>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</si>
  <si>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</si>
  <si>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</si>
  <si>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</si>
  <si>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</si>
  <si>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</si>
  <si>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</si>
  <si>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</si>
  <si>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</si>
  <si>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</si>
  <si>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</si>
  <si>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</si>
  <si>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</si>
  <si>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</si>
  <si>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</si>
  <si>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</si>
  <si>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</si>
  <si>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</si>
  <si>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</si>
  <si>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</si>
  <si>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</si>
  <si>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</si>
  <si>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</si>
  <si>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</si>
  <si>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</si>
  <si>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</si>
  <si>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</si>
  <si>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</si>
  <si>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</si>
  <si>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</si>
  <si>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</si>
  <si>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</si>
  <si>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</si>
  <si>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</si>
  <si>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</si>
  <si>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</si>
  <si>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</si>
  <si>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</si>
  <si>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</si>
  <si>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</si>
  <si>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</si>
  <si>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</si>
  <si>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</si>
  <si>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</si>
  <si>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</si>
  <si>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</si>
  <si>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</si>
  <si>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</si>
  <si>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</si>
  <si>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</si>
  <si>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</si>
  <si>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</si>
  <si>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</si>
  <si>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</si>
  <si>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</si>
  <si>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</si>
  <si>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</si>
  <si>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</si>
  <si>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</si>
  <si>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</si>
  <si>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</si>
  <si>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</si>
  <si>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</si>
  <si>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</si>
  <si>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</si>
  <si>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</si>
  <si>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</si>
  <si>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</si>
  <si>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</si>
  <si>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</si>
  <si>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</si>
  <si>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</si>
  <si>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</si>
  <si>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</si>
  <si>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</si>
  <si>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</si>
  <si>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</si>
  <si>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</si>
  <si>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</si>
  <si>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</si>
  <si>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</si>
  <si>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</si>
  <si>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</si>
  <si>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</si>
  <si>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</si>
  <si>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</si>
  <si>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</si>
  <si>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</si>
  <si>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</si>
  <si>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</si>
  <si>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</si>
  <si>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</si>
  <si>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</si>
  <si>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</si>
  <si>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</si>
  <si>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</si>
  <si>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</si>
  <si>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</si>
  <si>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</si>
  <si>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</si>
  <si>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</si>
  <si>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</si>
  <si>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</si>
  <si>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</si>
  <si>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</si>
  <si>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</si>
  <si>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</si>
  <si>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</si>
  <si>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</si>
  <si>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</si>
  <si>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</si>
  <si>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</si>
  <si>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</si>
  <si>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</si>
  <si>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</si>
  <si>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</si>
  <si>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</si>
  <si>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</si>
  <si>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</si>
  <si>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</si>
  <si>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</si>
  <si>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</si>
  <si>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</si>
  <si>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</si>
  <si>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</si>
  <si>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</si>
  <si>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</si>
  <si>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</si>
  <si>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</si>
  <si>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</si>
  <si>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</si>
  <si>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</si>
  <si>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</si>
  <si>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</si>
  <si>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</si>
  <si>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</si>
  <si>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</si>
  <si>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</si>
  <si>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</si>
  <si>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</si>
  <si>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</si>
  <si>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</si>
  <si>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</si>
  <si>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</si>
  <si>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</si>
  <si>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</si>
  <si>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</si>
  <si>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</si>
  <si>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</si>
  <si>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</si>
  <si>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</si>
  <si>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</si>
  <si>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</si>
  <si>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</si>
  <si>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</si>
  <si>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</si>
  <si>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</si>
  <si>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</si>
  <si>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</si>
  <si>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</si>
  <si>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</si>
  <si>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</si>
  <si>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</si>
  <si>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</si>
  <si>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</si>
  <si>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</si>
  <si>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</si>
  <si>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</si>
  <si>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</si>
  <si>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</si>
  <si>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</si>
  <si>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</si>
  <si>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</si>
  <si>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</si>
  <si>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</si>
  <si>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</si>
  <si>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</si>
  <si>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</si>
  <si>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</si>
  <si>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</si>
  <si>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</si>
  <si>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</si>
  <si>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</si>
  <si>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</si>
  <si>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</si>
  <si>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</si>
  <si>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</si>
  <si>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</si>
  <si>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</si>
  <si>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</si>
  <si>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</si>
  <si>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</si>
  <si>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</si>
  <si>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</si>
  <si>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</si>
  <si>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</si>
  <si>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</si>
  <si>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</si>
  <si>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</si>
  <si>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</si>
  <si>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</si>
  <si>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</si>
  <si>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</si>
  <si>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</si>
  <si>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</si>
  <si>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</si>
  <si>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</si>
  <si>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</si>
  <si>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</si>
  <si>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</si>
  <si>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</si>
  <si>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</si>
  <si>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</si>
  <si>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</si>
  <si>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</si>
  <si>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</si>
  <si>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</si>
  <si>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</si>
  <si>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</si>
  <si>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</si>
  <si>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</si>
  <si>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</si>
  <si>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</si>
  <si>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</si>
  <si>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</si>
  <si>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</si>
  <si>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</si>
  <si>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</si>
  <si>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</si>
  <si>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</si>
  <si>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</si>
  <si>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</si>
  <si>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</si>
  <si>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</si>
  <si>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</si>
  <si>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</si>
  <si>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</si>
  <si>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</si>
  <si>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</si>
  <si>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</si>
  <si>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</si>
  <si>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</si>
  <si>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</si>
  <si>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</si>
  <si>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</si>
  <si>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</si>
  <si>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</si>
  <si>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</si>
  <si>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</si>
  <si>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</si>
  <si>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</si>
  <si>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</si>
  <si>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</si>
  <si>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</si>
  <si>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</si>
  <si>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</si>
  <si>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</si>
  <si>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</si>
  <si>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</si>
  <si>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</si>
  <si>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</si>
  <si>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</si>
  <si>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</si>
  <si>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</si>
  <si>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</si>
  <si>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</si>
  <si>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</si>
  <si>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</si>
  <si>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</si>
  <si>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</si>
  <si>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</si>
  <si>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</si>
  <si>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</si>
  <si>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</si>
  <si>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</si>
  <si>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</si>
  <si>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</si>
  <si>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</si>
  <si>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</si>
  <si>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</si>
  <si>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</si>
  <si>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</si>
  <si>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</si>
  <si>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</si>
  <si>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</si>
  <si>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</si>
  <si>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</si>
  <si>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</si>
  <si>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</si>
  <si>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</si>
  <si>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</si>
  <si>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</si>
  <si>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</si>
  <si>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</si>
  <si>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</si>
  <si>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</si>
  <si>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</si>
  <si>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</si>
  <si>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</si>
  <si>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</si>
  <si>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</si>
  <si>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</si>
  <si>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</si>
  <si>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</si>
  <si>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</si>
  <si>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</si>
  <si>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</si>
  <si>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</si>
  <si>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</si>
  <si>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</si>
  <si>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</si>
  <si>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</si>
  <si>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</si>
  <si>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</si>
  <si>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</si>
  <si>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</si>
  <si>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</si>
  <si>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</si>
  <si>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</si>
  <si>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</si>
  <si>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</si>
  <si>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</si>
  <si>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</si>
  <si>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</si>
  <si>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</si>
  <si>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</si>
  <si>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</si>
  <si>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</si>
  <si>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</si>
  <si>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</si>
  <si>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</si>
  <si>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</si>
  <si>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</si>
  <si>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</si>
  <si>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</si>
  <si>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</si>
  <si>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</si>
  <si>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</si>
  <si>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</si>
  <si>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</si>
  <si>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</si>
  <si>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</si>
  <si>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</si>
  <si>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</si>
  <si>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</si>
  <si>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</si>
  <si>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</si>
  <si>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</si>
  <si>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</si>
  <si>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</si>
  <si>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</si>
  <si>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31.03.24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</si>
</sst>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2024</v>
      </c>
      <c r="C19" s="82"/>
    </row>
    <row r="20" spans="1:4" ht="15" x14ac:dyDescent="0.25">
      <c r="A20" s="33" t="s">
        <v>964</v>
      </c>
      <c r="B20" s="91" t="s">
        <v>94</v>
      </c>
      <c r="C20" s="90" t="str">
        <f>VLOOKUP(B20,Tab_Type,2,0)</f>
        <v>TabB</v>
      </c>
    </row>
    <row r="21" spans="1:4" ht="15" x14ac:dyDescent="0.25">
      <c r="A21" s="33" t="s">
        <v>965</v>
      </c>
      <c r="B21" s="91">
        <v>513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מקפת-אחרות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מקפת מרכז לפנסיה ותגמולים אגודה שיתופית בע"מ</v>
      </c>
      <c r="C24" s="82">
        <v>4</v>
      </c>
    </row>
    <row r="25" spans="1:4" x14ac:dyDescent="0.2">
      <c r="A25" s="33" t="s">
        <v>963</v>
      </c>
      <c r="B25" s="92" t="str">
        <f ca="1">IFERROR(VLOOKUP($B$21,INDIRECT($C$20),C25,0),"מספר ח.פ.")</f>
        <v>570009852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570009852_G513_Yield124.xlsx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G27" sqref="C27:G27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513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מקפת-אחרות</v>
      </c>
      <c r="D3" s="60"/>
    </row>
    <row r="4" spans="2:31" ht="18.75" x14ac:dyDescent="0.3">
      <c r="B4" s="23" t="s">
        <v>27</v>
      </c>
      <c r="C4" s="60" t="str">
        <f ca="1">הנחיות!B24</f>
        <v>קרן מקפת מרכז לפנסיה ותגמולים אגודה שיתופית בע"מ</v>
      </c>
      <c r="D4" s="60"/>
    </row>
    <row r="5" spans="2:31" ht="18.75" x14ac:dyDescent="0.3">
      <c r="B5" s="24" t="s">
        <v>29</v>
      </c>
      <c r="C5" s="61">
        <f>הנחיות!B19</f>
        <v>2024</v>
      </c>
      <c r="D5" s="24" t="s">
        <v>982</v>
      </c>
      <c r="E5" s="61" t="str">
        <f>הנחיות!B22</f>
        <v>31.03.24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3.1E-4</v>
      </c>
      <c r="D7" s="63">
        <v>6.565E-2</v>
      </c>
      <c r="E7" s="71">
        <v>2.4000000000000001E-4</v>
      </c>
      <c r="F7" s="72">
        <v>5.8990000000000001E-2</v>
      </c>
      <c r="G7" s="62">
        <v>-3.3E-4</v>
      </c>
      <c r="H7" s="63">
        <v>4.904E-2</v>
      </c>
      <c r="I7" s="71"/>
      <c r="J7" s="72"/>
      <c r="K7" s="62"/>
      <c r="L7" s="63"/>
      <c r="M7" s="71"/>
      <c r="N7" s="72"/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-1.4999999999999999E-4</v>
      </c>
      <c r="D8" s="63">
        <v>0.18168999999999999</v>
      </c>
      <c r="E8" s="71">
        <v>4.6000000000000001E-4</v>
      </c>
      <c r="F8" s="72">
        <v>0.18658</v>
      </c>
      <c r="G8" s="62">
        <v>-5.0000000000000001E-4</v>
      </c>
      <c r="H8" s="63">
        <v>0.18326000000000001</v>
      </c>
      <c r="I8" s="71"/>
      <c r="J8" s="72"/>
      <c r="K8" s="62"/>
      <c r="L8" s="63"/>
      <c r="M8" s="71"/>
      <c r="N8" s="72"/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/>
      <c r="J9" s="72"/>
      <c r="K9" s="62"/>
      <c r="L9" s="63"/>
      <c r="M9" s="71"/>
      <c r="N9" s="72"/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/>
      <c r="J10" s="72"/>
      <c r="K10" s="62"/>
      <c r="L10" s="63"/>
      <c r="M10" s="71"/>
      <c r="N10" s="72"/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6.9999999999999994E-5</v>
      </c>
      <c r="D11" s="63">
        <v>2.0369999999999999E-2</v>
      </c>
      <c r="E11" s="71">
        <v>8.0000000000000007E-5</v>
      </c>
      <c r="F11" s="72">
        <v>2.0369999999999999E-2</v>
      </c>
      <c r="G11" s="62">
        <v>1.3999999999999999E-4</v>
      </c>
      <c r="H11" s="63">
        <v>2.001E-2</v>
      </c>
      <c r="I11" s="71"/>
      <c r="J11" s="72"/>
      <c r="K11" s="62"/>
      <c r="L11" s="63"/>
      <c r="M11" s="71"/>
      <c r="N11" s="72"/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0</v>
      </c>
      <c r="D12" s="63">
        <v>0</v>
      </c>
      <c r="E12" s="71">
        <v>0</v>
      </c>
      <c r="F12" s="72">
        <v>0</v>
      </c>
      <c r="G12" s="62">
        <v>0</v>
      </c>
      <c r="H12" s="63">
        <v>0</v>
      </c>
      <c r="I12" s="71"/>
      <c r="J12" s="72"/>
      <c r="K12" s="62"/>
      <c r="L12" s="63"/>
      <c r="M12" s="71"/>
      <c r="N12" s="72"/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-2.1000000000000001E-4</v>
      </c>
      <c r="D13" s="63">
        <v>1.0710000000000001E-2</v>
      </c>
      <c r="E13" s="71">
        <v>4.4000000000000002E-4</v>
      </c>
      <c r="F13" s="72">
        <v>1.1379999999999999E-2</v>
      </c>
      <c r="G13" s="62">
        <v>4.2000000000000002E-4</v>
      </c>
      <c r="H13" s="63">
        <v>1.238E-2</v>
      </c>
      <c r="I13" s="71"/>
      <c r="J13" s="72"/>
      <c r="K13" s="62"/>
      <c r="L13" s="63"/>
      <c r="M13" s="71"/>
      <c r="N13" s="72"/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2.5200000000000001E-3</v>
      </c>
      <c r="D14" s="63">
        <v>0.71701000000000004</v>
      </c>
      <c r="E14" s="71">
        <v>1.857E-2</v>
      </c>
      <c r="F14" s="72">
        <v>0.71943000000000001</v>
      </c>
      <c r="G14" s="62">
        <v>2.877E-2</v>
      </c>
      <c r="H14" s="63">
        <v>0.73189000000000004</v>
      </c>
      <c r="I14" s="71"/>
      <c r="J14" s="72"/>
      <c r="K14" s="62"/>
      <c r="L14" s="63"/>
      <c r="M14" s="71"/>
      <c r="N14" s="72"/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/>
      <c r="J15" s="72"/>
      <c r="K15" s="62"/>
      <c r="L15" s="63"/>
      <c r="M15" s="71"/>
      <c r="N15" s="72"/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/>
      <c r="J16" s="72"/>
      <c r="K16" s="62"/>
      <c r="L16" s="63"/>
      <c r="M16" s="71"/>
      <c r="N16" s="72"/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/>
      <c r="J17" s="72"/>
      <c r="K17" s="62"/>
      <c r="L17" s="63"/>
      <c r="M17" s="71"/>
      <c r="N17" s="72"/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-2.7E-4</v>
      </c>
      <c r="D18" s="63">
        <v>4.5700000000000003E-3</v>
      </c>
      <c r="E18" s="71">
        <v>1.8400000000000001E-3</v>
      </c>
      <c r="F18" s="72">
        <v>3.2599999999999999E-3</v>
      </c>
      <c r="G18" s="62">
        <v>-3.6099999999999999E-3</v>
      </c>
      <c r="H18" s="63">
        <v>3.4199999999999999E-3</v>
      </c>
      <c r="I18" s="71"/>
      <c r="J18" s="72"/>
      <c r="K18" s="62"/>
      <c r="L18" s="63"/>
      <c r="M18" s="71"/>
      <c r="N18" s="72"/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/>
      <c r="J19" s="72"/>
      <c r="K19" s="62"/>
      <c r="L19" s="63"/>
      <c r="M19" s="71"/>
      <c r="N19" s="72"/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/>
      <c r="J20" s="72"/>
      <c r="K20" s="62"/>
      <c r="L20" s="63"/>
      <c r="M20" s="71"/>
      <c r="N20" s="72"/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/>
      <c r="J21" s="72"/>
      <c r="K21" s="62"/>
      <c r="L21" s="63"/>
      <c r="M21" s="71"/>
      <c r="N21" s="72"/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/>
      <c r="J22" s="72"/>
      <c r="K22" s="62"/>
      <c r="L22" s="63"/>
      <c r="M22" s="71"/>
      <c r="N22" s="72"/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/>
      <c r="J23" s="72"/>
      <c r="K23" s="62"/>
      <c r="L23" s="63"/>
      <c r="M23" s="71"/>
      <c r="N23" s="72"/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/>
      <c r="J24" s="72"/>
      <c r="K24" s="62"/>
      <c r="L24" s="63"/>
      <c r="M24" s="71"/>
      <c r="N24" s="72"/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/>
      <c r="J25" s="72"/>
      <c r="K25" s="62"/>
      <c r="L25" s="63"/>
      <c r="M25" s="71"/>
      <c r="N25" s="72"/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2.3E-3</v>
      </c>
      <c r="D26" s="65">
        <v>1</v>
      </c>
      <c r="E26" s="73">
        <v>2.1600000000000001E-2</v>
      </c>
      <c r="F26" s="74">
        <v>1</v>
      </c>
      <c r="G26" s="64">
        <v>2.4899999999999999E-2</v>
      </c>
      <c r="H26" s="65">
        <v>1</v>
      </c>
      <c r="I26" s="73"/>
      <c r="J26" s="74"/>
      <c r="K26" s="64"/>
      <c r="L26" s="65"/>
      <c r="M26" s="73"/>
      <c r="N26" s="74"/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90</v>
      </c>
      <c r="D27" s="11"/>
      <c r="E27" s="75">
        <v>863</v>
      </c>
      <c r="F27" s="11"/>
      <c r="G27" s="66">
        <v>1013</v>
      </c>
      <c r="H27" s="11"/>
      <c r="I27" s="75"/>
      <c r="J27" s="11"/>
      <c r="K27" s="66"/>
      <c r="L27" s="11"/>
      <c r="M27" s="75"/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-1.1000000000000001E-3</v>
      </c>
      <c r="D29" s="68">
        <v>0.61460000000000004</v>
      </c>
      <c r="E29" s="76">
        <v>1.1299999999999999E-2</v>
      </c>
      <c r="F29" s="77">
        <v>0.6159</v>
      </c>
      <c r="G29" s="67">
        <v>1.6000000000000001E-3</v>
      </c>
      <c r="H29" s="68">
        <v>0.61360000000000003</v>
      </c>
      <c r="I29" s="76"/>
      <c r="J29" s="77"/>
      <c r="K29" s="67"/>
      <c r="L29" s="68"/>
      <c r="M29" s="76"/>
      <c r="N29" s="77"/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3.3999999999999998E-3</v>
      </c>
      <c r="D30" s="63">
        <v>0.38540000000000002</v>
      </c>
      <c r="E30" s="71">
        <v>1.03E-2</v>
      </c>
      <c r="F30" s="72">
        <v>0.3841</v>
      </c>
      <c r="G30" s="62">
        <v>2.3300000000000001E-2</v>
      </c>
      <c r="H30" s="63">
        <v>0.38640000000000002</v>
      </c>
      <c r="I30" s="71"/>
      <c r="J30" s="72"/>
      <c r="K30" s="62"/>
      <c r="L30" s="63"/>
      <c r="M30" s="71"/>
      <c r="N30" s="72"/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2.3E-3</v>
      </c>
      <c r="D31" s="65">
        <v>1</v>
      </c>
      <c r="E31" s="73">
        <v>2.1600000000000001E-2</v>
      </c>
      <c r="F31" s="74">
        <v>1</v>
      </c>
      <c r="G31" s="64">
        <v>2.4899999999999999E-2</v>
      </c>
      <c r="H31" s="65">
        <v>1</v>
      </c>
      <c r="I31" s="73"/>
      <c r="J31" s="74"/>
      <c r="K31" s="64"/>
      <c r="L31" s="65"/>
      <c r="M31" s="73"/>
      <c r="N31" s="74"/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2.5999999999999999E-3</v>
      </c>
      <c r="D33" s="68">
        <v>0.99539999999999995</v>
      </c>
      <c r="E33" s="76">
        <v>1.9800000000000002E-2</v>
      </c>
      <c r="F33" s="77">
        <v>0.99670000000000003</v>
      </c>
      <c r="G33" s="67">
        <v>2.8500000000000001E-2</v>
      </c>
      <c r="H33" s="68">
        <v>0.99660000000000004</v>
      </c>
      <c r="I33" s="76"/>
      <c r="J33" s="77"/>
      <c r="K33" s="67"/>
      <c r="L33" s="68"/>
      <c r="M33" s="76"/>
      <c r="N33" s="77"/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-2.9999999999999997E-4</v>
      </c>
      <c r="D34" s="63">
        <v>4.5999999999999999E-3</v>
      </c>
      <c r="E34" s="71">
        <v>1.8E-3</v>
      </c>
      <c r="F34" s="72">
        <v>3.3E-3</v>
      </c>
      <c r="G34" s="62">
        <v>-3.5999999999999999E-3</v>
      </c>
      <c r="H34" s="63">
        <v>3.3999999999999998E-3</v>
      </c>
      <c r="I34" s="71"/>
      <c r="J34" s="72"/>
      <c r="K34" s="62"/>
      <c r="L34" s="63"/>
      <c r="M34" s="71"/>
      <c r="N34" s="72"/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2.3E-3</v>
      </c>
      <c r="D35" s="70">
        <v>1</v>
      </c>
      <c r="E35" s="78">
        <v>2.1600000000000001E-2</v>
      </c>
      <c r="F35" s="79">
        <v>1</v>
      </c>
      <c r="G35" s="69">
        <v>2.4899999999999999E-2</v>
      </c>
      <c r="H35" s="70">
        <v>1</v>
      </c>
      <c r="I35" s="78"/>
      <c r="J35" s="79"/>
      <c r="K35" s="69"/>
      <c r="L35" s="70"/>
      <c r="M35" s="78"/>
      <c r="N35" s="79"/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1.8000000000000001E-4</v>
      </c>
      <c r="D38" s="63">
        <v>5.8009999999999999E-2</v>
      </c>
      <c r="E38" s="71"/>
      <c r="F38" s="72"/>
      <c r="G38" s="62"/>
      <c r="H38" s="63"/>
      <c r="I38" s="71"/>
      <c r="J38" s="72"/>
    </row>
    <row r="39" spans="2:26" ht="30" x14ac:dyDescent="0.25">
      <c r="B39" s="86" t="s">
        <v>989</v>
      </c>
      <c r="C39" s="62">
        <v>-1.9000000000000001E-4</v>
      </c>
      <c r="D39" s="63">
        <v>0.18561</v>
      </c>
      <c r="E39" s="71"/>
      <c r="F39" s="72"/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/>
      <c r="F40" s="72"/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/>
      <c r="F41" s="72"/>
      <c r="G41" s="62"/>
      <c r="H41" s="63"/>
      <c r="I41" s="71"/>
      <c r="J41" s="72"/>
    </row>
    <row r="42" spans="2:26" x14ac:dyDescent="0.25">
      <c r="B42" s="6" t="s">
        <v>4</v>
      </c>
      <c r="C42" s="62">
        <v>2.9E-4</v>
      </c>
      <c r="D42" s="63">
        <v>2.035E-2</v>
      </c>
      <c r="E42" s="71"/>
      <c r="F42" s="72"/>
      <c r="G42" s="62"/>
      <c r="H42" s="63"/>
      <c r="I42" s="71"/>
      <c r="J42" s="72"/>
    </row>
    <row r="43" spans="2:26" x14ac:dyDescent="0.25">
      <c r="B43" s="6" t="s">
        <v>5</v>
      </c>
      <c r="C43" s="62">
        <v>0</v>
      </c>
      <c r="D43" s="63">
        <v>0</v>
      </c>
      <c r="E43" s="71"/>
      <c r="F43" s="72"/>
      <c r="G43" s="62"/>
      <c r="H43" s="63"/>
      <c r="I43" s="71"/>
      <c r="J43" s="72"/>
    </row>
    <row r="44" spans="2:26" x14ac:dyDescent="0.25">
      <c r="B44" s="6" t="s">
        <v>6</v>
      </c>
      <c r="C44" s="62">
        <v>6.8000000000000005E-4</v>
      </c>
      <c r="D44" s="63">
        <v>1.157E-2</v>
      </c>
      <c r="E44" s="71"/>
      <c r="F44" s="72"/>
      <c r="G44" s="62"/>
      <c r="H44" s="63"/>
      <c r="I44" s="71"/>
      <c r="J44" s="72"/>
    </row>
    <row r="45" spans="2:26" x14ac:dyDescent="0.25">
      <c r="B45" s="22" t="s">
        <v>62</v>
      </c>
      <c r="C45" s="62">
        <v>5.0569999999999997E-2</v>
      </c>
      <c r="D45" s="63">
        <v>0.72113000000000005</v>
      </c>
      <c r="E45" s="71"/>
      <c r="F45" s="72"/>
      <c r="G45" s="62"/>
      <c r="H45" s="63"/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/>
      <c r="F46" s="72"/>
      <c r="G46" s="62"/>
      <c r="H46" s="63"/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/>
      <c r="F47" s="72"/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/>
      <c r="F48" s="72"/>
      <c r="G48" s="62"/>
      <c r="H48" s="63"/>
      <c r="I48" s="71"/>
      <c r="J48" s="72"/>
    </row>
    <row r="49" spans="2:10" x14ac:dyDescent="0.25">
      <c r="B49" s="6" t="s">
        <v>10</v>
      </c>
      <c r="C49" s="62">
        <v>-2.1199999999999999E-3</v>
      </c>
      <c r="D49" s="63">
        <v>3.32E-3</v>
      </c>
      <c r="E49" s="71"/>
      <c r="F49" s="72"/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/>
      <c r="F50" s="72"/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/>
      <c r="F51" s="72"/>
      <c r="G51" s="62"/>
      <c r="H51" s="63"/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/>
      <c r="F52" s="72"/>
      <c r="G52" s="62"/>
      <c r="H52" s="63"/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/>
      <c r="F53" s="72"/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/>
      <c r="F54" s="72"/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/>
      <c r="F55" s="72"/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0</v>
      </c>
      <c r="E56" s="71"/>
      <c r="F56" s="72"/>
      <c r="G56" s="62"/>
      <c r="H56" s="63"/>
      <c r="I56" s="71"/>
      <c r="J56" s="72"/>
    </row>
    <row r="57" spans="2:10" x14ac:dyDescent="0.25">
      <c r="B57" s="7" t="s">
        <v>25</v>
      </c>
      <c r="C57" s="64">
        <v>4.9399999999999999E-2</v>
      </c>
      <c r="D57" s="65">
        <v>1</v>
      </c>
      <c r="E57" s="73"/>
      <c r="F57" s="74"/>
      <c r="G57" s="64"/>
      <c r="H57" s="65"/>
      <c r="I57" s="73"/>
      <c r="J57" s="74"/>
    </row>
    <row r="58" spans="2:10" x14ac:dyDescent="0.25">
      <c r="B58" s="16" t="s">
        <v>24</v>
      </c>
      <c r="C58" s="99">
        <v>1966</v>
      </c>
      <c r="D58" s="11"/>
      <c r="E58" s="100"/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1.2E-2</v>
      </c>
      <c r="D60" s="68">
        <v>0.6169</v>
      </c>
      <c r="E60" s="76"/>
      <c r="F60" s="77"/>
      <c r="G60" s="67"/>
      <c r="H60" s="68"/>
      <c r="I60" s="76"/>
      <c r="J60" s="77"/>
    </row>
    <row r="61" spans="2:10" x14ac:dyDescent="0.25">
      <c r="B61" s="6" t="s">
        <v>20</v>
      </c>
      <c r="C61" s="62">
        <v>3.7400000000000003E-2</v>
      </c>
      <c r="D61" s="63">
        <v>0.3831</v>
      </c>
      <c r="E61" s="71"/>
      <c r="F61" s="72"/>
      <c r="G61" s="62"/>
      <c r="H61" s="63"/>
      <c r="I61" s="71"/>
      <c r="J61" s="72"/>
    </row>
    <row r="62" spans="2:10" x14ac:dyDescent="0.25">
      <c r="B62" s="7" t="s">
        <v>25</v>
      </c>
      <c r="C62" s="64">
        <v>4.9399999999999999E-2</v>
      </c>
      <c r="D62" s="65">
        <v>1</v>
      </c>
      <c r="E62" s="73"/>
      <c r="F62" s="74"/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5.1499999999999997E-2</v>
      </c>
      <c r="D64" s="68">
        <v>0.99670000000000003</v>
      </c>
      <c r="E64" s="76"/>
      <c r="F64" s="77"/>
      <c r="G64" s="67"/>
      <c r="H64" s="68"/>
      <c r="I64" s="76"/>
      <c r="J64" s="77"/>
    </row>
    <row r="65" spans="2:10" x14ac:dyDescent="0.25">
      <c r="B65" s="6" t="s">
        <v>22</v>
      </c>
      <c r="C65" s="62">
        <v>-2.0999999999999999E-3</v>
      </c>
      <c r="D65" s="63">
        <v>3.3E-3</v>
      </c>
      <c r="E65" s="71"/>
      <c r="F65" s="72"/>
      <c r="G65" s="62"/>
      <c r="H65" s="63"/>
      <c r="I65" s="71"/>
      <c r="J65" s="72"/>
    </row>
    <row r="66" spans="2:10" x14ac:dyDescent="0.25">
      <c r="B66" s="17" t="s">
        <v>25</v>
      </c>
      <c r="C66" s="69">
        <v>4.9399999999999999E-2</v>
      </c>
      <c r="D66" s="70">
        <v>1</v>
      </c>
      <c r="E66" s="78"/>
      <c r="F66" s="79"/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24</v>
      </c>
      <c r="W3" s="36">
        <f>VLOOKUP(הנחיות!B22,U5:V9,2,0)</f>
        <v>1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2024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31.03.24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30.06.24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30.09.24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31.12.24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a46656d4-8850-49b3-aebd-68bd05f7f43d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2024-04-18T04:37:27Z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