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4\"/>
    </mc:Choice>
  </mc:AlternateContent>
  <xr:revisionPtr revIDLastSave="0" documentId="13_ncr:1_{5BEB414B-1A41-44D1-9FD1-D94D0C73E14A}" xr6:coauthVersionLast="36" xr6:coauthVersionMax="36" xr10:uidLastSave="{00000000-0000-0000-0000-000000000000}"/>
  <bookViews>
    <workbookView xWindow="0" yWindow="240" windowWidth="19440" windowHeight="1167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</workbook>
</file>

<file path=xl/calcChain.xml><?xml version="1.0" encoding="utf-8"?>
<calcChain xmlns="http://schemas.openxmlformats.org/spreadsheetml/2006/main">
  <c r="D16" i="2" l="1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K38" i="3"/>
  <c r="F37" i="2" l="1"/>
  <c r="B37" i="2"/>
  <c r="C37" i="2"/>
  <c r="E19" i="2"/>
  <c r="C15" i="2" l="1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8" i="2"/>
  <c r="C39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8" i="2"/>
  <c r="B39" i="2"/>
  <c r="B14" i="2"/>
  <c r="D15" i="2"/>
  <c r="D14" i="2"/>
  <c r="E40" i="2" l="1"/>
  <c r="F40" i="2"/>
  <c r="G40" i="2"/>
  <c r="J39" i="3" l="1"/>
  <c r="K39" i="3"/>
  <c r="D40" i="2" s="1"/>
  <c r="J40" i="3"/>
  <c r="K40" i="3"/>
  <c r="H40" i="2" l="1"/>
  <c r="I40" i="2" l="1"/>
  <c r="J40" i="2"/>
  <c r="K40" i="2"/>
  <c r="I17" i="5" l="1"/>
  <c r="B7" i="7" l="1"/>
  <c r="B8" i="7"/>
  <c r="B6" i="6"/>
  <c r="B7" i="6"/>
  <c r="B3" i="5"/>
  <c r="B4" i="5"/>
  <c r="B4" i="4"/>
  <c r="B5" i="4"/>
  <c r="B3" i="3"/>
  <c r="B4" i="3"/>
  <c r="C14" i="2" l="1"/>
  <c r="C40" i="2" s="1"/>
  <c r="J38" i="3"/>
</calcChain>
</file>

<file path=xl/sharedStrings.xml><?xml version="1.0" encoding="utf-8"?>
<sst xmlns="http://schemas.openxmlformats.org/spreadsheetml/2006/main" count="112" uniqueCount="79">
  <si>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</si>
  <si>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</si>
  <si>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</si>
  <si>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</si>
  <si>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</si>
  <si>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</si>
  <si>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</si>
  <si>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</si>
  <si>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</si>
  <si>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</si>
  <si>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</si>
  <si>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</si>
  <si>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</si>
  <si>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</si>
  <si>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</si>
  <si>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</si>
  <si>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>סכום כולל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</si>
  <si>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</si>
  <si>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</si>
  <si>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</si>
  <si>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</si>
  <si>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</si>
  <si>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</si>
  <si>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</si>
  <si>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</si>
  <si>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</si>
  <si>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</si>
  <si>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</si>
  <si>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</si>
  <si>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</si>
  <si>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</si>
  <si>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</si>
  <si>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</si>
  <si>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</si>
  <si>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</si>
  <si>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</si>
  <si>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</si>
  <si>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</si>
  <si>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</si>
  <si>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</si>
  <si>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</si>
  <si>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</si>
  <si>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</si>
  <si>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</si>
  <si>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</si>
  <si>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</si>
  <si>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</si>
  <si>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</si>
  <si>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</si>
  <si>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</si>
  <si>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</si>
  <si>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מספר אישור: 313</t>
  </si>
  <si>
    <t>קרן מקפת מרכז לפנסיה ותגמולים אגודה שיתופית בע"מ (בניהול מיוחד)</t>
  </si>
  <si>
    <t>סה"כ</t>
  </si>
  <si>
    <t>שותפות שיכון ובינוי (כרמלטון + נתיבי הצפון)</t>
  </si>
  <si>
    <t>Herald Square JV LP</t>
  </si>
  <si>
    <t>נספח 1 - צדדים קשורים- יתרות ועסקאות לשנה המסתיימת  ביום  31/12/2024</t>
  </si>
  <si>
    <t>נספח 2 - צדדים קשורים - יתרות השקעה לשנה המסתיימת ביום  31/12/2024</t>
  </si>
  <si>
    <t xml:space="preserve"> לשנה המסתיימת ביום  31/12/2024  (נתונים מצרפים)</t>
  </si>
  <si>
    <t>נספח 3ב - עסקאות שבוצעו לצורך השקעה בנכסים לא סחירים של צד קשור לשנה המסתיימת ביום  31/12/2024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</si>
  <si>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31/12/2024</t>
  </si>
  <si>
    <t>נספח 4 - רכישת נייר ערך בהנפקות באמצעות חתם קשור או באמצעות צד קשור ששיווק את ההנפקה לשנה המסתיימת ביום 31/12/2024</t>
  </si>
  <si>
    <t>גפן ניהול עבור מקפת בע"מ</t>
  </si>
  <si>
    <t>רנט איט - ריט מגורים בע"מ</t>
  </si>
  <si>
    <t>Gaia Class A Multifamily Properties LP</t>
  </si>
  <si>
    <t>RFM Affordable Housing Fund  LP</t>
  </si>
  <si>
    <t>Makefet Reit LP</t>
  </si>
  <si>
    <t>10S LaSalle Chicago JV LLC</t>
  </si>
  <si>
    <t>GAIA GOLD COAST</t>
  </si>
  <si>
    <t>MM Sunbelt, LP</t>
  </si>
  <si>
    <t>MSP Portfolio</t>
  </si>
  <si>
    <t>TopMed 860 Chicago</t>
  </si>
  <si>
    <t>West Palm Beach Portfolio</t>
  </si>
  <si>
    <t>TMG Avondale JV, LLC</t>
  </si>
  <si>
    <t>Thor Gateway</t>
  </si>
  <si>
    <t>Bloor Islington Place, LP</t>
  </si>
  <si>
    <t>Makefet Texas 12 LP- CASH</t>
  </si>
  <si>
    <t>ATF Thor Trust 3</t>
  </si>
  <si>
    <t>Dulles Greene Holdco,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</si>
</sst>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0.00%;\-0.00%;0.00%"/>
    <numFmt numFmtId="166" formatCode="_-&quot;₪&quot;* #,##0_-;\-&quot;₪&quot;* #,##0_-;_-&quot;₪&quot;* &quot;-&quot;_-;_-@_-"/>
    <numFmt numFmtId="167" formatCode="#,##0.0;\-#,##0.0"/>
  </numFmts>
  <fonts count="23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7" fontId="21" fillId="0" borderId="0" applyFill="0" applyBorder="0" applyProtection="0">
      <alignment horizontal="right"/>
    </xf>
    <xf numFmtId="0" fontId="22" fillId="0" borderId="0"/>
  </cellStyleXfs>
  <cellXfs count="146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0" fontId="7" fillId="0" borderId="9" xfId="0" applyFont="1" applyBorder="1" applyAlignment="1">
      <alignment horizontal="right"/>
    </xf>
    <xf numFmtId="4" fontId="7" fillId="0" borderId="9" xfId="0" applyNumberFormat="1" applyFont="1" applyBorder="1"/>
    <xf numFmtId="0" fontId="7" fillId="0" borderId="12" xfId="0" applyFont="1" applyBorder="1"/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0" fillId="0" borderId="0" xfId="3" applyFont="1" applyAlignment="1">
      <alignment horizontal="centerContinuous"/>
    </xf>
    <xf numFmtId="4" fontId="14" fillId="0" borderId="13" xfId="0" applyNumberFormat="1" applyFont="1" applyBorder="1" applyAlignment="1"/>
    <xf numFmtId="0" fontId="7" fillId="0" borderId="5" xfId="0" applyFont="1" applyFill="1" applyBorder="1"/>
    <xf numFmtId="0" fontId="6" fillId="0" borderId="5" xfId="0" applyFont="1" applyBorder="1" applyAlignment="1">
      <alignment horizontal="centerContinuous"/>
    </xf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 applyAlignment="1"/>
    <xf numFmtId="0" fontId="0" fillId="0" borderId="0" xfId="0"/>
    <xf numFmtId="4" fontId="14" fillId="0" borderId="5" xfId="0" applyNumberFormat="1" applyFont="1" applyFill="1" applyBorder="1" applyAlignment="1"/>
    <xf numFmtId="4" fontId="0" fillId="0" borderId="5" xfId="0" applyNumberFormat="1" applyFont="1" applyFill="1" applyBorder="1"/>
    <xf numFmtId="10" fontId="0" fillId="0" borderId="5" xfId="1" applyNumberFormat="1" applyFont="1" applyFill="1" applyBorder="1"/>
    <xf numFmtId="14" fontId="15" fillId="0" borderId="5" xfId="0" applyNumberFormat="1" applyFont="1" applyFill="1" applyBorder="1"/>
    <xf numFmtId="0" fontId="15" fillId="0" borderId="5" xfId="0" applyFont="1" applyFill="1" applyBorder="1"/>
    <xf numFmtId="0" fontId="15" fillId="0" borderId="5" xfId="0" applyNumberFormat="1" applyFont="1" applyFill="1" applyBorder="1"/>
    <xf numFmtId="43" fontId="15" fillId="0" borderId="5" xfId="4" applyFont="1" applyFill="1" applyBorder="1"/>
    <xf numFmtId="0" fontId="0" fillId="0" borderId="5" xfId="0" applyFill="1" applyBorder="1" applyAlignment="1">
      <alignment horizontal="right"/>
    </xf>
    <xf numFmtId="0" fontId="15" fillId="0" borderId="5" xfId="0" applyFont="1" applyFill="1" applyBorder="1" applyAlignment="1">
      <alignment horizontal="right" indent="3"/>
    </xf>
    <xf numFmtId="0" fontId="15" fillId="0" borderId="5" xfId="0" applyFont="1" applyFill="1" applyBorder="1" applyAlignment="1">
      <alignment horizontal="right"/>
    </xf>
    <xf numFmtId="14" fontId="15" fillId="0" borderId="5" xfId="0" applyNumberFormat="1" applyFont="1" applyFill="1" applyBorder="1" applyAlignment="1">
      <alignment horizontal="right"/>
    </xf>
    <xf numFmtId="165" fontId="15" fillId="0" borderId="5" xfId="0" applyNumberFormat="1" applyFont="1" applyFill="1" applyBorder="1"/>
    <xf numFmtId="0" fontId="0" fillId="0" borderId="5" xfId="0" applyFill="1" applyBorder="1" applyAlignment="1">
      <alignment horizontal="right" indent="3"/>
    </xf>
    <xf numFmtId="14" fontId="0" fillId="0" borderId="5" xfId="0" applyNumberFormat="1" applyFill="1" applyBorder="1" applyAlignment="1">
      <alignment horizontal="right"/>
    </xf>
    <xf numFmtId="165" fontId="0" fillId="0" borderId="5" xfId="0" applyNumberFormat="1" applyFill="1" applyBorder="1"/>
    <xf numFmtId="4" fontId="0" fillId="0" borderId="5" xfId="0" applyNumberFormat="1" applyFill="1" applyBorder="1"/>
    <xf numFmtId="0" fontId="7" fillId="0" borderId="5" xfId="0" applyFont="1" applyFill="1" applyBorder="1" applyAlignment="1">
      <alignment horizontal="right"/>
    </xf>
    <xf numFmtId="165" fontId="11" fillId="0" borderId="5" xfId="0" applyNumberFormat="1" applyFont="1" applyFill="1" applyBorder="1"/>
    <xf numFmtId="4" fontId="7" fillId="0" borderId="5" xfId="0" applyNumberFormat="1" applyFont="1" applyFill="1" applyBorder="1"/>
    <xf numFmtId="0" fontId="0" fillId="0" borderId="5" xfId="0" applyFill="1" applyBorder="1"/>
    <xf numFmtId="0" fontId="0" fillId="0" borderId="5" xfId="0" applyNumberFormat="1" applyFill="1" applyBorder="1"/>
    <xf numFmtId="0" fontId="14" fillId="0" borderId="14" xfId="0" applyFont="1" applyFill="1" applyBorder="1" applyAlignment="1">
      <alignment horizontal="centerContinuous"/>
    </xf>
    <xf numFmtId="0" fontId="14" fillId="0" borderId="5" xfId="0" applyFont="1" applyFill="1" applyBorder="1" applyAlignment="1">
      <alignment horizontal="centerContinuous"/>
    </xf>
    <xf numFmtId="43" fontId="14" fillId="0" borderId="5" xfId="0" applyNumberFormat="1" applyFont="1" applyFill="1" applyBorder="1" applyAlignment="1">
      <alignment horizontal="centerContinuous"/>
    </xf>
    <xf numFmtId="43" fontId="14" fillId="0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/>
    <xf numFmtId="0" fontId="15" fillId="0" borderId="5" xfId="0" applyFont="1" applyBorder="1" applyAlignment="1">
      <alignment horizontal="right" indent="2"/>
    </xf>
    <xf numFmtId="0" fontId="15" fillId="0" borderId="5" xfId="0" applyFont="1" applyBorder="1"/>
    <xf numFmtId="10" fontId="15" fillId="0" borderId="5" xfId="0" applyNumberFormat="1" applyFont="1" applyBorder="1"/>
    <xf numFmtId="0" fontId="0" fillId="0" borderId="0" xfId="0" applyBorder="1"/>
    <xf numFmtId="0" fontId="7" fillId="0" borderId="0" xfId="0" applyFont="1" applyBorder="1"/>
    <xf numFmtId="4" fontId="0" fillId="0" borderId="0" xfId="0" applyNumberFormat="1" applyFont="1" applyBorder="1"/>
    <xf numFmtId="10" fontId="15" fillId="0" borderId="0" xfId="0" applyNumberFormat="1" applyFont="1" applyBorder="1"/>
    <xf numFmtId="0" fontId="13" fillId="0" borderId="0" xfId="0" applyFont="1" applyBorder="1" applyAlignment="1">
      <alignment horizontal="center"/>
    </xf>
    <xf numFmtId="10" fontId="0" fillId="0" borderId="0" xfId="1" applyNumberFormat="1" applyFont="1" applyFill="1" applyBorder="1"/>
    <xf numFmtId="0" fontId="14" fillId="0" borderId="12" xfId="0" applyFont="1" applyFill="1" applyBorder="1" applyAlignment="1">
      <alignment horizontal="left" wrapText="1"/>
    </xf>
    <xf numFmtId="4" fontId="14" fillId="0" borderId="13" xfId="0" applyNumberFormat="1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6" fillId="0" borderId="12" xfId="0" applyFont="1" applyBorder="1" applyAlignment="1">
      <alignment horizontal="right" wrapText="1"/>
    </xf>
    <xf numFmtId="0" fontId="14" fillId="0" borderId="12" xfId="0" applyFont="1" applyFill="1" applyBorder="1" applyAlignment="1">
      <alignment horizontal="center" wrapText="1"/>
    </xf>
    <xf numFmtId="0" fontId="22" fillId="0" borderId="5" xfId="16" applyNumberFormat="1" applyBorder="1" applyAlignment="1">
      <alignment horizontal="right" vertical="center"/>
    </xf>
    <xf numFmtId="43" fontId="14" fillId="0" borderId="5" xfId="0" applyNumberFormat="1" applyFont="1" applyBorder="1" applyAlignment="1">
      <alignment horizontal="centerContinuous"/>
    </xf>
    <xf numFmtId="3" fontId="0" fillId="0" borderId="0" xfId="0" applyNumberFormat="1"/>
    <xf numFmtId="3" fontId="5" fillId="0" borderId="0" xfId="3" applyNumberFormat="1" applyFont="1" applyAlignment="1">
      <alignment horizontal="centerContinuous"/>
    </xf>
    <xf numFmtId="3" fontId="10" fillId="0" borderId="5" xfId="0" applyNumberFormat="1" applyFont="1" applyBorder="1" applyAlignment="1">
      <alignment horizontal="center" wrapText="1"/>
    </xf>
    <xf numFmtId="3" fontId="0" fillId="0" borderId="5" xfId="0" applyNumberFormat="1" applyBorder="1"/>
    <xf numFmtId="3" fontId="7" fillId="0" borderId="5" xfId="0" applyNumberFormat="1" applyFont="1" applyBorder="1"/>
    <xf numFmtId="3" fontId="15" fillId="0" borderId="5" xfId="0" applyNumberFormat="1" applyFont="1" applyBorder="1"/>
    <xf numFmtId="3" fontId="15" fillId="0" borderId="0" xfId="0" applyNumberFormat="1" applyFont="1" applyBorder="1"/>
    <xf numFmtId="3" fontId="10" fillId="0" borderId="0" xfId="4" applyNumberFormat="1" applyFont="1" applyFill="1" applyBorder="1"/>
    <xf numFmtId="3" fontId="13" fillId="0" borderId="0" xfId="4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Alignment="1">
      <alignment horizontal="center"/>
    </xf>
    <xf numFmtId="3" fontId="14" fillId="0" borderId="13" xfId="0" applyNumberFormat="1" applyFont="1" applyFill="1" applyBorder="1" applyAlignment="1"/>
    <xf numFmtId="3" fontId="6" fillId="0" borderId="5" xfId="0" applyNumberFormat="1" applyFont="1" applyBorder="1" applyAlignment="1"/>
  </cellXfs>
  <cellStyles count="17">
    <cellStyle name="Comma" xfId="4" builtinId="3"/>
    <cellStyle name="Comma 2" xfId="8" xr:uid="{00000000-0005-0000-0000-000001000000}"/>
    <cellStyle name="Currency [0] _1" xfId="9" xr:uid="{00000000-0005-0000-0000-000002000000}"/>
    <cellStyle name="Hyperlink 2" xfId="10" xr:uid="{00000000-0005-0000-0000-000003000000}"/>
    <cellStyle name="Normal" xfId="0" builtinId="0"/>
    <cellStyle name="Normal 11" xfId="11" xr:uid="{00000000-0005-0000-0000-000005000000}"/>
    <cellStyle name="Normal 2" xfId="5" xr:uid="{00000000-0005-0000-0000-000006000000}"/>
    <cellStyle name="Normal 2 2" xfId="12" xr:uid="{00000000-0005-0000-0000-000007000000}"/>
    <cellStyle name="Normal 3" xfId="13" xr:uid="{00000000-0005-0000-0000-000008000000}"/>
    <cellStyle name="Normal 4" xfId="3" xr:uid="{00000000-0005-0000-0000-000009000000}"/>
    <cellStyle name="Normal 5" xfId="6" xr:uid="{00000000-0005-0000-0000-00000A000000}"/>
    <cellStyle name="Normal 6" xfId="16" xr:uid="{00000000-0005-0000-0000-00003C000000}"/>
    <cellStyle name="Percent" xfId="1" builtinId="5"/>
    <cellStyle name="Percent 2" xfId="14" xr:uid="{00000000-0005-0000-0000-00000C000000}"/>
    <cellStyle name="Text" xfId="15" xr:uid="{00000000-0005-0000-0000-00000D000000}"/>
    <cellStyle name="היפר-קישור" xfId="2" builtinId="8"/>
    <cellStyle name="היפר-קישור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0"/>
  <sheetViews>
    <sheetView showGridLines="0" showZeros="0" rightToLeft="1" tabSelected="1" topLeftCell="A4" workbookViewId="0">
      <pane ySplit="10" topLeftCell="A14" activePane="bottomLeft" state="frozen"/>
      <selection activeCell="A4" sqref="A4"/>
      <selection pane="bottomLeft" activeCell="C40" sqref="C40"/>
    </sheetView>
  </sheetViews>
  <sheetFormatPr defaultRowHeight="14.25"/>
  <cols>
    <col min="1" max="1" width="5.625" bestFit="1" customWidth="1"/>
    <col min="2" max="2" width="60.875" customWidth="1"/>
    <col min="3" max="3" width="11.375" bestFit="1" customWidth="1"/>
    <col min="4" max="4" width="9.25" customWidth="1"/>
    <col min="5" max="5" width="7.875" bestFit="1" customWidth="1"/>
    <col min="6" max="6" width="9.5" bestFit="1" customWidth="1"/>
    <col min="7" max="7" width="9.875" bestFit="1" customWidth="1"/>
    <col min="8" max="8" width="17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>
      <c r="A2" s="1"/>
    </row>
    <row r="3" spans="1:11">
      <c r="A3" s="1"/>
    </row>
    <row r="5" spans="1:11" ht="15">
      <c r="B5" s="2" t="s">
        <v>56</v>
      </c>
      <c r="C5" s="3"/>
      <c r="D5" s="3"/>
      <c r="E5" s="3"/>
      <c r="F5" s="3"/>
      <c r="G5" s="3"/>
      <c r="H5" s="3"/>
      <c r="I5" s="3"/>
      <c r="J5" s="3"/>
      <c r="K5" s="3"/>
    </row>
    <row r="6" spans="1:11">
      <c r="B6" s="79" t="s">
        <v>52</v>
      </c>
      <c r="C6" s="3"/>
      <c r="D6" s="3"/>
      <c r="E6" s="3"/>
      <c r="F6" s="3"/>
      <c r="G6" s="3"/>
      <c r="H6" s="3"/>
      <c r="I6" s="3"/>
      <c r="J6" s="3"/>
      <c r="K6" s="3"/>
    </row>
    <row r="7" spans="1:11" ht="15">
      <c r="B7" s="4" t="s">
        <v>51</v>
      </c>
      <c r="C7" s="3"/>
      <c r="D7" s="3"/>
      <c r="E7" s="3"/>
      <c r="F7" s="3"/>
      <c r="G7" s="3"/>
      <c r="H7" s="3"/>
      <c r="I7" s="3"/>
      <c r="J7" s="3"/>
      <c r="K7" s="3"/>
    </row>
    <row r="8" spans="1:11" ht="15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>
      <c r="B9" s="5"/>
      <c r="C9" s="6"/>
      <c r="D9" s="7"/>
      <c r="E9" s="8"/>
      <c r="F9" s="8"/>
      <c r="G9" s="21"/>
      <c r="H9" s="21"/>
      <c r="I9" s="21"/>
      <c r="J9" s="22"/>
      <c r="K9" s="7"/>
    </row>
    <row r="10" spans="1:11" ht="90">
      <c r="B10" s="126" t="s">
        <v>0</v>
      </c>
      <c r="C10" s="126" t="s">
        <v>1</v>
      </c>
      <c r="D10" s="123" t="s">
        <v>2</v>
      </c>
      <c r="E10" s="124" t="s">
        <v>3</v>
      </c>
      <c r="F10" s="125"/>
      <c r="G10" s="124" t="s">
        <v>10</v>
      </c>
      <c r="H10" s="125"/>
      <c r="I10" s="124" t="s">
        <v>12</v>
      </c>
      <c r="J10" s="125"/>
      <c r="K10" s="126" t="s">
        <v>13</v>
      </c>
    </row>
    <row r="11" spans="1:11" ht="15">
      <c r="B11" s="9"/>
      <c r="C11" s="6" t="s">
        <v>4</v>
      </c>
      <c r="D11" s="10" t="s">
        <v>5</v>
      </c>
      <c r="E11" s="5" t="s">
        <v>6</v>
      </c>
      <c r="F11" s="10" t="s">
        <v>9</v>
      </c>
      <c r="G11" s="6" t="s">
        <v>6</v>
      </c>
      <c r="H11" s="6" t="s">
        <v>9</v>
      </c>
      <c r="I11" s="5" t="s">
        <v>6</v>
      </c>
      <c r="J11" s="10" t="s">
        <v>9</v>
      </c>
      <c r="K11" s="23"/>
    </row>
    <row r="12" spans="1:11" ht="15">
      <c r="B12" s="11"/>
      <c r="C12" s="12"/>
      <c r="D12" s="13"/>
      <c r="E12" s="14" t="s">
        <v>4</v>
      </c>
      <c r="F12" s="20"/>
      <c r="G12" s="14" t="s">
        <v>4</v>
      </c>
      <c r="H12" s="20"/>
      <c r="I12" s="14" t="s">
        <v>4</v>
      </c>
      <c r="J12" s="20"/>
      <c r="K12" s="24" t="s">
        <v>4</v>
      </c>
    </row>
    <row r="13" spans="1:11" ht="15">
      <c r="B13" s="15"/>
      <c r="C13" s="16" t="s">
        <v>7</v>
      </c>
      <c r="D13" s="17"/>
      <c r="E13" s="18" t="s">
        <v>8</v>
      </c>
      <c r="F13" s="19"/>
      <c r="G13" s="18" t="s">
        <v>11</v>
      </c>
      <c r="H13" s="19"/>
      <c r="I13" s="18" t="s">
        <v>14</v>
      </c>
      <c r="J13" s="19"/>
      <c r="K13" s="25" t="s">
        <v>15</v>
      </c>
    </row>
    <row r="14" spans="1:11" s="85" customFormat="1" ht="15">
      <c r="B14" s="121" t="str">
        <f>'נספח 2'!B12</f>
        <v>שותפות שיכון ובינוי (כרמלטון + נתיבי הצפון)</v>
      </c>
      <c r="C14" s="122">
        <f>'נספח 2'!J12</f>
        <v>69154</v>
      </c>
      <c r="D14" s="88">
        <f>'נספח 2'!K12</f>
        <v>1.0690000000000001E-3</v>
      </c>
      <c r="E14" s="18"/>
      <c r="F14" s="19"/>
      <c r="G14" s="86"/>
      <c r="H14" s="107"/>
      <c r="I14" s="18"/>
      <c r="J14" s="19"/>
      <c r="K14" s="25"/>
    </row>
    <row r="15" spans="1:11" ht="15">
      <c r="B15" s="121" t="str">
        <f>'נספח 2'!B13</f>
        <v>ATF Thor Trust 3</v>
      </c>
      <c r="C15" s="122">
        <f>'נספח 2'!J13</f>
        <v>20119</v>
      </c>
      <c r="D15" s="88">
        <f>'נספח 2'!K13</f>
        <v>2.9999999999999997E-4</v>
      </c>
      <c r="E15" s="82"/>
      <c r="F15" s="82"/>
      <c r="G15" s="108"/>
      <c r="H15" s="108"/>
      <c r="I15" s="82"/>
      <c r="J15" s="82"/>
      <c r="K15" s="83"/>
    </row>
    <row r="16" spans="1:11" ht="15">
      <c r="B16" s="121" t="str">
        <f>'נספח 2'!B14</f>
        <v>גפן ניהול עבור מקפת בע"מ</v>
      </c>
      <c r="C16" s="122">
        <f>'נספח 2'!J14</f>
        <v>1.0000000000000001E-5</v>
      </c>
      <c r="D16" s="88">
        <f>'נספח 2'!K14</f>
        <v>0</v>
      </c>
      <c r="E16" s="82"/>
      <c r="F16" s="82"/>
      <c r="G16" s="108"/>
      <c r="H16" s="108"/>
      <c r="I16" s="82"/>
      <c r="J16" s="82"/>
      <c r="K16" s="83"/>
    </row>
    <row r="17" spans="2:11" ht="15">
      <c r="B17" s="121" t="str">
        <f>'נספח 2'!B15</f>
        <v>רנט איט - ריט מגורים בע"מ</v>
      </c>
      <c r="C17" s="122">
        <f>'נספח 2'!J15</f>
        <v>14254.612929999999</v>
      </c>
      <c r="D17" s="88">
        <f>'נספח 2'!K15</f>
        <v>2.3699999999999999E-4</v>
      </c>
      <c r="E17" s="82"/>
      <c r="F17" s="82"/>
      <c r="G17" s="109"/>
      <c r="H17" s="108"/>
      <c r="I17" s="82"/>
      <c r="J17" s="82"/>
      <c r="K17" s="83"/>
    </row>
    <row r="18" spans="2:11" ht="15">
      <c r="B18" s="121" t="str">
        <f>'נספח 2'!B16</f>
        <v>Gaia Class A Multifamily Properties LP</v>
      </c>
      <c r="C18" s="122">
        <f>'נספח 2'!J16</f>
        <v>6816.9344199999996</v>
      </c>
      <c r="D18" s="88">
        <f>'נספח 2'!K16</f>
        <v>1.13E-4</v>
      </c>
      <c r="E18" s="82"/>
      <c r="F18" s="82"/>
      <c r="G18" s="108"/>
      <c r="H18" s="108"/>
      <c r="I18" s="82"/>
      <c r="J18" s="82"/>
      <c r="K18" s="83"/>
    </row>
    <row r="19" spans="2:11" ht="15">
      <c r="B19" s="121" t="str">
        <f>'נספח 2'!B17</f>
        <v>RFM Affordable Housing Fund  LP</v>
      </c>
      <c r="C19" s="122">
        <f>'נספח 2'!J17</f>
        <v>7190.9486999999999</v>
      </c>
      <c r="D19" s="88">
        <f>'נספח 2'!K17</f>
        <v>1.1900000000000001E-4</v>
      </c>
      <c r="E19" s="132">
        <f>'נספח 3ב'!I7</f>
        <v>7176</v>
      </c>
      <c r="F19" s="82"/>
      <c r="G19" s="109"/>
      <c r="H19" s="108"/>
      <c r="I19" s="82"/>
      <c r="J19" s="82"/>
      <c r="K19" s="83"/>
    </row>
    <row r="20" spans="2:11" ht="15">
      <c r="B20" s="121" t="str">
        <f>'נספח 2'!B18</f>
        <v>Gaia Class A Multifamily Properties LP</v>
      </c>
      <c r="C20" s="122">
        <f>'נספח 2'!J18</f>
        <v>16620.575690000001</v>
      </c>
      <c r="D20" s="88">
        <f>'נספח 2'!K18</f>
        <v>2.7700000000000001E-4</v>
      </c>
      <c r="E20" s="82"/>
      <c r="F20" s="82"/>
      <c r="G20" s="108"/>
      <c r="H20" s="108"/>
      <c r="I20" s="82"/>
      <c r="J20" s="82"/>
      <c r="K20" s="83"/>
    </row>
    <row r="21" spans="2:11" ht="15">
      <c r="B21" s="121" t="str">
        <f>'נספח 2'!B19</f>
        <v>Makefet Texas 12 LP- CASH</v>
      </c>
      <c r="C21" s="122">
        <f>'נספח 2'!J19</f>
        <v>37350.400399999999</v>
      </c>
      <c r="D21" s="88">
        <f>'נספח 2'!K19</f>
        <v>6.2200000000000005E-4</v>
      </c>
      <c r="E21" s="82"/>
      <c r="F21" s="82"/>
      <c r="G21" s="109"/>
      <c r="H21" s="108"/>
      <c r="I21" s="82"/>
      <c r="J21" s="82"/>
      <c r="K21" s="83"/>
    </row>
    <row r="22" spans="2:11" ht="15">
      <c r="B22" s="121" t="str">
        <f>'נספח 2'!B20</f>
        <v>Makefet Reit LP</v>
      </c>
      <c r="C22" s="122">
        <f>'נספח 2'!J20</f>
        <v>4.1799999999999997E-3</v>
      </c>
      <c r="D22" s="88">
        <f>'נספח 2'!K20</f>
        <v>0</v>
      </c>
      <c r="E22" s="82"/>
      <c r="F22" s="82"/>
      <c r="G22" s="109"/>
      <c r="H22" s="108"/>
      <c r="I22" s="82"/>
      <c r="J22" s="82"/>
      <c r="K22" s="83"/>
    </row>
    <row r="23" spans="2:11" ht="15">
      <c r="B23" s="121" t="str">
        <f>'נספח 2'!B21</f>
        <v>גפן ניהול עבור מקפת בע"מ</v>
      </c>
      <c r="C23" s="122">
        <f>'נספח 2'!J21</f>
        <v>1.4999999999999999E-4</v>
      </c>
      <c r="D23" s="88">
        <f>'נספח 2'!K21</f>
        <v>0</v>
      </c>
      <c r="E23" s="82"/>
      <c r="F23" s="82"/>
      <c r="G23" s="108"/>
      <c r="H23" s="108"/>
      <c r="I23" s="82"/>
      <c r="J23" s="82"/>
      <c r="K23" s="83"/>
    </row>
    <row r="24" spans="2:11" ht="15">
      <c r="B24" s="121" t="str">
        <f>'נספח 2'!B22</f>
        <v>גפן ניהול עבור מקפת בע"מ</v>
      </c>
      <c r="C24" s="122">
        <f>'נספח 2'!J22</f>
        <v>1.4999999999999999E-4</v>
      </c>
      <c r="D24" s="88">
        <f>'נספח 2'!K22</f>
        <v>0</v>
      </c>
      <c r="E24" s="82"/>
      <c r="F24" s="82"/>
      <c r="G24" s="108"/>
      <c r="H24" s="108"/>
      <c r="I24" s="82"/>
      <c r="J24" s="82"/>
      <c r="K24" s="83"/>
    </row>
    <row r="25" spans="2:11" ht="15">
      <c r="B25" s="121" t="str">
        <f>'נספח 2'!B23</f>
        <v>Makefet Reit LP</v>
      </c>
      <c r="C25" s="144">
        <f>'נספח 2'!J23</f>
        <v>8052.9550900000004</v>
      </c>
      <c r="D25" s="88">
        <f>'נספח 2'!K23</f>
        <v>1.34E-4</v>
      </c>
      <c r="E25" s="82"/>
      <c r="F25" s="82"/>
      <c r="G25" s="108"/>
      <c r="H25" s="108"/>
      <c r="I25" s="82"/>
      <c r="J25" s="82"/>
      <c r="K25" s="83"/>
    </row>
    <row r="26" spans="2:11" ht="15">
      <c r="B26" s="121" t="str">
        <f>'נספח 2'!B24</f>
        <v>Herald Square JV LP</v>
      </c>
      <c r="C26" s="144">
        <f>'נספח 2'!J24</f>
        <v>1.0200000000000001E-3</v>
      </c>
      <c r="D26" s="88">
        <f>'נספח 2'!K24</f>
        <v>0</v>
      </c>
      <c r="E26" s="82"/>
      <c r="F26" s="82"/>
      <c r="G26" s="110"/>
      <c r="H26" s="109"/>
      <c r="I26" s="82"/>
      <c r="J26" s="82"/>
      <c r="K26" s="83"/>
    </row>
    <row r="27" spans="2:11" ht="15">
      <c r="B27" s="121" t="str">
        <f>'נספח 2'!B25</f>
        <v>Gaia Class A Multifamily Properties LP</v>
      </c>
      <c r="C27" s="144">
        <f>'נספח 2'!J25</f>
        <v>3991.4157100000002</v>
      </c>
      <c r="D27" s="88">
        <f>'נספח 2'!K25</f>
        <v>6.6000000000000005E-5</v>
      </c>
      <c r="E27" s="82"/>
      <c r="F27" s="82"/>
      <c r="G27" s="109"/>
      <c r="H27" s="108"/>
      <c r="I27" s="82"/>
      <c r="J27" s="82"/>
      <c r="K27" s="83"/>
    </row>
    <row r="28" spans="2:11" ht="15">
      <c r="B28" s="121" t="str">
        <f>'נספח 2'!B26</f>
        <v>10S LaSalle Chicago JV LLC</v>
      </c>
      <c r="C28" s="144">
        <f>'נספח 2'!J26</f>
        <v>1.8000000000000001E-4</v>
      </c>
      <c r="D28" s="88">
        <f>'נספח 2'!K26</f>
        <v>0</v>
      </c>
      <c r="E28" s="82"/>
      <c r="F28" s="82"/>
      <c r="G28" s="110"/>
      <c r="H28" s="109"/>
      <c r="I28" s="82"/>
      <c r="J28" s="82"/>
      <c r="K28" s="83"/>
    </row>
    <row r="29" spans="2:11" ht="15">
      <c r="B29" s="121" t="str">
        <f>'נספח 2'!B27</f>
        <v>GAIA GOLD COAST</v>
      </c>
      <c r="C29" s="144">
        <f>'נספח 2'!J27</f>
        <v>42426.524530000002</v>
      </c>
      <c r="D29" s="88">
        <f>'נספח 2'!K27</f>
        <v>7.0699999999999995E-4</v>
      </c>
      <c r="E29" s="82"/>
      <c r="F29" s="82"/>
      <c r="G29" s="110"/>
      <c r="H29" s="108"/>
      <c r="I29" s="82"/>
      <c r="J29" s="82"/>
      <c r="K29" s="83"/>
    </row>
    <row r="30" spans="2:11" s="85" customFormat="1" ht="15">
      <c r="B30" s="121" t="str">
        <f>'נספח 2'!B28</f>
        <v>MM Sunbelt, LP</v>
      </c>
      <c r="C30" s="144">
        <f>'נספח 2'!J28</f>
        <v>116536.29472999999</v>
      </c>
      <c r="D30" s="88">
        <f>'נספח 2'!K28</f>
        <v>1.9419999999999999E-3</v>
      </c>
      <c r="E30" s="82"/>
      <c r="F30" s="80"/>
      <c r="G30" s="86"/>
      <c r="H30" s="108"/>
      <c r="I30" s="82"/>
      <c r="J30" s="82"/>
      <c r="K30" s="83"/>
    </row>
    <row r="31" spans="2:11" s="85" customFormat="1" ht="15">
      <c r="B31" s="121" t="str">
        <f>'נספח 2'!B29</f>
        <v>MSP Portfolio</v>
      </c>
      <c r="C31" s="144">
        <f>'נספח 2'!J29</f>
        <v>75505.083029999994</v>
      </c>
      <c r="D31" s="88">
        <f>'נספח 2'!K29</f>
        <v>1.258E-3</v>
      </c>
      <c r="E31" s="82"/>
      <c r="F31" s="80"/>
      <c r="G31" s="86"/>
      <c r="H31" s="108"/>
      <c r="I31" s="82"/>
      <c r="J31" s="82"/>
      <c r="K31" s="83"/>
    </row>
    <row r="32" spans="2:11" s="85" customFormat="1" ht="15">
      <c r="B32" s="121" t="str">
        <f>'נספח 2'!B30</f>
        <v>TopMed 860 Chicago</v>
      </c>
      <c r="C32" s="144">
        <f>'נספח 2'!J30</f>
        <v>26059.601790000001</v>
      </c>
      <c r="D32" s="88">
        <f>'נספח 2'!K30</f>
        <v>4.3399999999999998E-4</v>
      </c>
      <c r="E32" s="82"/>
      <c r="F32" s="80"/>
      <c r="G32" s="86"/>
      <c r="H32" s="108"/>
      <c r="I32" s="82"/>
      <c r="J32" s="82"/>
      <c r="K32" s="83"/>
    </row>
    <row r="33" spans="2:11" s="85" customFormat="1" ht="15">
      <c r="B33" s="121" t="str">
        <f>'נספח 2'!B31</f>
        <v>West Palm Beach Portfolio</v>
      </c>
      <c r="C33" s="144">
        <f>'נספח 2'!J31</f>
        <v>24696.042799999999</v>
      </c>
      <c r="D33" s="88">
        <f>'נספח 2'!K31</f>
        <v>4.1100000000000002E-4</v>
      </c>
      <c r="E33" s="82"/>
      <c r="F33" s="80"/>
      <c r="G33" s="86"/>
      <c r="H33" s="108"/>
      <c r="I33" s="82"/>
      <c r="J33" s="82"/>
      <c r="K33" s="83"/>
    </row>
    <row r="34" spans="2:11" s="85" customFormat="1" ht="15">
      <c r="B34" s="121" t="str">
        <f>'נספח 2'!B32</f>
        <v>TMG Avondale JV, LLC</v>
      </c>
      <c r="C34" s="144">
        <f>'נספח 2'!J32</f>
        <v>21052.14559</v>
      </c>
      <c r="D34" s="88">
        <f>'נספח 2'!K32</f>
        <v>3.5E-4</v>
      </c>
      <c r="E34" s="82"/>
      <c r="F34" s="80"/>
      <c r="G34" s="86"/>
      <c r="H34" s="108"/>
      <c r="I34" s="82"/>
      <c r="J34" s="82"/>
      <c r="K34" s="83"/>
    </row>
    <row r="35" spans="2:11" s="85" customFormat="1" ht="15">
      <c r="B35" s="121" t="str">
        <f>'נספח 2'!B33</f>
        <v>MM Sunbelt, LP</v>
      </c>
      <c r="C35" s="144">
        <f>'נספח 2'!J33</f>
        <v>1.0200000000000001E-3</v>
      </c>
      <c r="D35" s="88">
        <f>'נספח 2'!K33</f>
        <v>0</v>
      </c>
      <c r="E35" s="82"/>
      <c r="F35" s="80"/>
      <c r="G35" s="86"/>
      <c r="H35" s="108"/>
      <c r="I35" s="82"/>
      <c r="J35" s="82"/>
      <c r="K35" s="83"/>
    </row>
    <row r="36" spans="2:11" s="85" customFormat="1" ht="15">
      <c r="B36" s="121" t="str">
        <f>'נספח 2'!B34</f>
        <v>Thor Gateway</v>
      </c>
      <c r="C36" s="144">
        <f>'נספח 2'!J34</f>
        <v>1.6000000000000001E-4</v>
      </c>
      <c r="D36" s="88">
        <f>'נספח 2'!K34</f>
        <v>0</v>
      </c>
      <c r="E36" s="82"/>
      <c r="F36" s="80"/>
      <c r="G36" s="86"/>
      <c r="H36" s="108"/>
      <c r="I36" s="82"/>
      <c r="J36" s="82"/>
      <c r="K36" s="83"/>
    </row>
    <row r="37" spans="2:11" s="85" customFormat="1" ht="15">
      <c r="B37" s="121" t="str">
        <f>'נספח 2'!B35</f>
        <v>Dulles Greene Holdco, LP</v>
      </c>
      <c r="C37" s="144">
        <f>'נספח 2'!J35</f>
        <v>0</v>
      </c>
      <c r="D37" s="88">
        <f>'נספח 2'!K35</f>
        <v>0</v>
      </c>
      <c r="E37" s="82"/>
      <c r="F37" s="80">
        <f>'נספח 3ב'!I8</f>
        <v>-43666</v>
      </c>
      <c r="G37" s="86"/>
      <c r="H37" s="108"/>
      <c r="I37" s="82"/>
      <c r="J37" s="82"/>
      <c r="K37" s="83"/>
    </row>
    <row r="38" spans="2:11" s="85" customFormat="1" ht="15">
      <c r="B38" s="121" t="str">
        <f>'נספח 2'!B36</f>
        <v>10S LaSalle Chicago JV LLC</v>
      </c>
      <c r="C38" s="144">
        <f>'נספח 2'!J36</f>
        <v>6.0000000000000002E-5</v>
      </c>
      <c r="D38" s="88">
        <f>'נספח 2'!K36</f>
        <v>0</v>
      </c>
      <c r="E38" s="82"/>
      <c r="F38" s="80"/>
      <c r="G38" s="86"/>
      <c r="H38" s="108"/>
      <c r="I38" s="82"/>
      <c r="J38" s="82"/>
      <c r="K38" s="83"/>
    </row>
    <row r="39" spans="2:11" s="85" customFormat="1" ht="15">
      <c r="B39" s="121" t="str">
        <f>'נספח 2'!B37</f>
        <v>Bloor Islington Place, LP</v>
      </c>
      <c r="C39" s="144">
        <f>'נספח 2'!J37</f>
        <v>41463.802060000002</v>
      </c>
      <c r="D39" s="88">
        <f>'נספח 2'!K37</f>
        <v>6.9099999999999999E-4</v>
      </c>
      <c r="E39" s="82"/>
      <c r="F39" s="80"/>
      <c r="G39" s="86"/>
      <c r="H39" s="108"/>
      <c r="I39" s="82"/>
      <c r="J39" s="82"/>
      <c r="K39" s="83"/>
    </row>
    <row r="40" spans="2:11" ht="15">
      <c r="B40" s="129" t="s">
        <v>53</v>
      </c>
      <c r="C40" s="145">
        <f t="shared" ref="C40:H40" si="0">SUM(C14:C39)</f>
        <v>531290.34439999994</v>
      </c>
      <c r="D40" s="88">
        <f t="shared" si="0"/>
        <v>8.7300000000000016E-3</v>
      </c>
      <c r="E40" s="84">
        <f t="shared" si="0"/>
        <v>7176</v>
      </c>
      <c r="F40" s="84">
        <f t="shared" si="0"/>
        <v>-43666</v>
      </c>
      <c r="G40" s="84">
        <f t="shared" si="0"/>
        <v>0</v>
      </c>
      <c r="H40" s="111">
        <f t="shared" si="0"/>
        <v>0</v>
      </c>
      <c r="I40" s="84">
        <f>SUM(I16:I31)</f>
        <v>0</v>
      </c>
      <c r="J40" s="84">
        <f>SUM(J16:J31)</f>
        <v>0</v>
      </c>
      <c r="K40" s="84">
        <f>SUM(K16:K31)</f>
        <v>0</v>
      </c>
    </row>
  </sheetData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01"/>
  <sheetViews>
    <sheetView showGridLines="0" showZeros="0" rightToLeft="1" workbookViewId="0">
      <selection activeCell="F14" sqref="F14"/>
    </sheetView>
  </sheetViews>
  <sheetFormatPr defaultRowHeight="14.25"/>
  <cols>
    <col min="1" max="1" width="5.625" bestFit="1" customWidth="1"/>
    <col min="2" max="2" width="66.75" bestFit="1" customWidth="1"/>
    <col min="3" max="3" width="14" bestFit="1" customWidth="1"/>
    <col min="4" max="4" width="8.87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6.625" style="133" bestFit="1" customWidth="1"/>
    <col min="11" max="11" width="7.25" bestFit="1" customWidth="1"/>
    <col min="12" max="12" width="66.75" bestFit="1" customWidth="1"/>
  </cols>
  <sheetData>
    <row r="1" spans="2:13">
      <c r="I1" s="30"/>
    </row>
    <row r="2" spans="2:13" ht="15">
      <c r="B2" s="4" t="s">
        <v>57</v>
      </c>
      <c r="C2" s="31"/>
      <c r="D2" s="31"/>
      <c r="E2" s="31"/>
      <c r="F2" s="31"/>
      <c r="G2" s="32"/>
      <c r="H2" s="32"/>
      <c r="I2" s="33"/>
      <c r="J2" s="134"/>
      <c r="K2" s="31"/>
    </row>
    <row r="3" spans="2:13" ht="15">
      <c r="B3" s="4" t="str">
        <f>'נספח 1'!B6</f>
        <v>קרן מקפת מרכז לפנסיה ותגמולים אגודה שיתופית בע"מ (בניהול מיוחד)</v>
      </c>
      <c r="C3" s="31"/>
      <c r="D3" s="31"/>
      <c r="E3" s="31"/>
      <c r="F3" s="31"/>
      <c r="G3" s="34"/>
      <c r="H3" s="32"/>
      <c r="I3" s="33"/>
      <c r="J3" s="134"/>
      <c r="K3" s="31"/>
    </row>
    <row r="4" spans="2:13" ht="15">
      <c r="B4" s="4" t="str">
        <f>'נספח 1'!B7</f>
        <v>מספר אישור: 313</v>
      </c>
      <c r="C4" s="31"/>
      <c r="D4" s="31"/>
      <c r="E4" s="31"/>
      <c r="F4" s="31"/>
      <c r="G4" s="34"/>
      <c r="H4" s="32"/>
      <c r="I4" s="33"/>
      <c r="J4" s="134"/>
      <c r="K4" s="31"/>
    </row>
    <row r="5" spans="2:13" ht="15">
      <c r="B5" s="35"/>
      <c r="I5" s="30"/>
    </row>
    <row r="6" spans="2:13" ht="51">
      <c r="B6" s="36" t="s">
        <v>17</v>
      </c>
      <c r="C6" s="36" t="s">
        <v>18</v>
      </c>
      <c r="D6" s="36" t="s">
        <v>19</v>
      </c>
      <c r="E6" s="36" t="s">
        <v>20</v>
      </c>
      <c r="F6" s="36" t="s">
        <v>21</v>
      </c>
      <c r="G6" s="36" t="s">
        <v>22</v>
      </c>
      <c r="H6" s="36" t="s">
        <v>23</v>
      </c>
      <c r="I6" s="37" t="s">
        <v>24</v>
      </c>
      <c r="J6" s="135" t="s">
        <v>25</v>
      </c>
      <c r="K6" s="36" t="s">
        <v>26</v>
      </c>
    </row>
    <row r="7" spans="2:13" ht="15">
      <c r="B7" s="65" t="s">
        <v>48</v>
      </c>
      <c r="C7" s="66"/>
      <c r="D7" s="66"/>
      <c r="E7" s="66"/>
      <c r="F7" s="66"/>
      <c r="G7" s="66"/>
      <c r="H7" s="66"/>
      <c r="I7" s="67"/>
      <c r="J7" s="136"/>
      <c r="K7" s="67"/>
    </row>
    <row r="8" spans="2:13" ht="15">
      <c r="B8" s="68" t="s">
        <v>27</v>
      </c>
      <c r="C8" s="66"/>
      <c r="D8" s="66"/>
      <c r="E8" s="66"/>
      <c r="F8" s="66"/>
      <c r="G8" s="66"/>
      <c r="H8" s="66"/>
      <c r="I8" s="67"/>
      <c r="J8" s="136"/>
      <c r="K8" s="67"/>
    </row>
    <row r="9" spans="2:13" ht="15">
      <c r="B9" s="69" t="s">
        <v>28</v>
      </c>
      <c r="C9" s="66"/>
      <c r="D9" s="66"/>
      <c r="E9" s="66"/>
      <c r="F9" s="66"/>
      <c r="G9" s="66"/>
      <c r="H9" s="66"/>
      <c r="I9" s="67"/>
      <c r="J9" s="136"/>
      <c r="K9" s="67"/>
    </row>
    <row r="10" spans="2:13" ht="15">
      <c r="B10" s="69" t="s">
        <v>49</v>
      </c>
      <c r="C10" s="70"/>
      <c r="D10" s="70"/>
      <c r="E10" s="70"/>
      <c r="F10" s="71"/>
      <c r="G10" s="72"/>
      <c r="H10" s="71"/>
      <c r="I10" s="67"/>
      <c r="J10" s="136"/>
      <c r="K10" s="67"/>
    </row>
    <row r="11" spans="2:13" ht="15">
      <c r="B11" s="69" t="s">
        <v>50</v>
      </c>
      <c r="C11" s="66"/>
      <c r="D11" s="66"/>
      <c r="E11" s="66"/>
      <c r="F11" s="66"/>
      <c r="G11" s="66"/>
      <c r="H11" s="66"/>
      <c r="I11" s="73"/>
      <c r="J11" s="137"/>
      <c r="K11" s="75"/>
    </row>
    <row r="12" spans="2:13" s="85" customFormat="1" ht="15">
      <c r="B12" s="112" t="s">
        <v>54</v>
      </c>
      <c r="C12" s="113">
        <v>51078</v>
      </c>
      <c r="D12" s="66"/>
      <c r="E12" s="66"/>
      <c r="F12" s="66"/>
      <c r="G12" s="66"/>
      <c r="H12" s="66"/>
      <c r="I12" s="73"/>
      <c r="J12" s="138">
        <v>69154</v>
      </c>
      <c r="K12" s="114">
        <v>1.0690000000000001E-3</v>
      </c>
    </row>
    <row r="13" spans="2:13" ht="15">
      <c r="B13" s="76" t="s">
        <v>77</v>
      </c>
      <c r="C13" s="78">
        <v>62020620</v>
      </c>
      <c r="D13" s="66"/>
      <c r="E13" s="66"/>
      <c r="F13" s="66"/>
      <c r="G13" s="66"/>
      <c r="H13" s="66"/>
      <c r="I13" s="77"/>
      <c r="J13" s="138">
        <v>20119</v>
      </c>
      <c r="K13" s="114">
        <v>2.9999999999999997E-4</v>
      </c>
      <c r="L13" s="85"/>
    </row>
    <row r="14" spans="2:13" ht="15">
      <c r="B14" s="98" t="s">
        <v>62</v>
      </c>
      <c r="C14" s="127">
        <v>45161</v>
      </c>
      <c r="D14" s="66"/>
      <c r="E14" s="70"/>
      <c r="F14" s="71"/>
      <c r="G14" s="72"/>
      <c r="H14" s="71"/>
      <c r="I14" s="87">
        <v>100</v>
      </c>
      <c r="J14" s="138">
        <v>1.0000000000000001E-5</v>
      </c>
      <c r="K14" s="114">
        <v>0</v>
      </c>
      <c r="L14" s="85"/>
      <c r="M14" s="85"/>
    </row>
    <row r="15" spans="2:13" s="85" customFormat="1" ht="15">
      <c r="B15" s="98" t="s">
        <v>63</v>
      </c>
      <c r="C15" s="93">
        <v>78990</v>
      </c>
      <c r="D15" s="66"/>
      <c r="E15" s="53"/>
      <c r="F15" s="53"/>
      <c r="G15" s="53"/>
      <c r="H15" s="53"/>
      <c r="I15" s="77"/>
      <c r="J15" s="138">
        <v>14254.612929999999</v>
      </c>
      <c r="K15" s="114">
        <v>2.3699999999999999E-4</v>
      </c>
    </row>
    <row r="16" spans="2:13" ht="15">
      <c r="B16" s="93" t="s">
        <v>64</v>
      </c>
      <c r="C16" s="93">
        <v>62004300</v>
      </c>
      <c r="D16" s="66"/>
      <c r="E16" s="53"/>
      <c r="F16" s="53"/>
      <c r="G16" s="53"/>
      <c r="H16" s="53"/>
      <c r="I16" s="77">
        <v>0</v>
      </c>
      <c r="J16" s="138">
        <v>6816.9344199999996</v>
      </c>
      <c r="K16" s="114">
        <v>1.13E-4</v>
      </c>
      <c r="L16" s="85"/>
      <c r="M16" s="85"/>
    </row>
    <row r="17" spans="2:13" ht="15">
      <c r="B17" s="93" t="s">
        <v>65</v>
      </c>
      <c r="C17" s="93">
        <v>62021412</v>
      </c>
      <c r="D17" s="66"/>
      <c r="E17" s="53"/>
      <c r="F17" s="53"/>
      <c r="G17" s="53"/>
      <c r="H17" s="53"/>
      <c r="I17" s="77">
        <v>0</v>
      </c>
      <c r="J17" s="138">
        <v>7190.9486999999999</v>
      </c>
      <c r="K17" s="114">
        <v>1.1900000000000001E-4</v>
      </c>
      <c r="L17" s="85"/>
      <c r="M17" s="85"/>
    </row>
    <row r="18" spans="2:13" ht="15">
      <c r="B18" s="93" t="s">
        <v>64</v>
      </c>
      <c r="C18" s="93">
        <v>62004328</v>
      </c>
      <c r="D18" s="66"/>
      <c r="E18" s="53"/>
      <c r="F18" s="53"/>
      <c r="G18" s="53"/>
      <c r="H18" s="53"/>
      <c r="I18" s="77">
        <v>0</v>
      </c>
      <c r="J18" s="138">
        <v>16620.575690000001</v>
      </c>
      <c r="K18" s="114">
        <v>2.7700000000000001E-4</v>
      </c>
      <c r="L18" s="85"/>
      <c r="M18" s="85"/>
    </row>
    <row r="19" spans="2:13" ht="15">
      <c r="B19" s="60" t="s">
        <v>76</v>
      </c>
      <c r="C19" s="93">
        <v>7894578</v>
      </c>
      <c r="D19" s="66"/>
      <c r="E19" s="53"/>
      <c r="F19" s="53"/>
      <c r="G19" s="53"/>
      <c r="H19" s="53"/>
      <c r="I19" s="77">
        <v>0</v>
      </c>
      <c r="J19" s="138">
        <v>37350.400399999999</v>
      </c>
      <c r="K19" s="114">
        <v>6.2200000000000005E-4</v>
      </c>
      <c r="L19" s="85"/>
      <c r="M19" s="85"/>
    </row>
    <row r="20" spans="2:13" ht="15">
      <c r="B20" s="93" t="s">
        <v>66</v>
      </c>
      <c r="C20" s="93">
        <v>62008651</v>
      </c>
      <c r="D20" s="66"/>
      <c r="E20" s="53"/>
      <c r="F20" s="53"/>
      <c r="G20" s="53"/>
      <c r="H20" s="53"/>
      <c r="I20" s="77">
        <v>0</v>
      </c>
      <c r="J20" s="138">
        <v>4.1799999999999997E-3</v>
      </c>
      <c r="K20" s="114">
        <v>0</v>
      </c>
      <c r="L20" s="85"/>
      <c r="M20" s="85"/>
    </row>
    <row r="21" spans="2:13" s="85" customFormat="1" ht="15">
      <c r="B21" s="93" t="s">
        <v>62</v>
      </c>
      <c r="C21" s="93">
        <v>7894564</v>
      </c>
      <c r="D21" s="66"/>
      <c r="E21" s="53"/>
      <c r="F21" s="53"/>
      <c r="G21" s="53"/>
      <c r="H21" s="53"/>
      <c r="I21" s="77"/>
      <c r="J21" s="138">
        <v>1.4999999999999999E-4</v>
      </c>
      <c r="K21" s="114">
        <v>0</v>
      </c>
    </row>
    <row r="22" spans="2:13" s="85" customFormat="1" ht="15">
      <c r="B22" s="93" t="s">
        <v>62</v>
      </c>
      <c r="C22" s="93">
        <v>7894562</v>
      </c>
      <c r="D22" s="66"/>
      <c r="E22" s="53"/>
      <c r="F22" s="53"/>
      <c r="G22" s="53"/>
      <c r="H22" s="53"/>
      <c r="I22" s="77"/>
      <c r="J22" s="138">
        <v>1.4999999999999999E-4</v>
      </c>
      <c r="K22" s="114">
        <v>0</v>
      </c>
    </row>
    <row r="23" spans="2:13" ht="15">
      <c r="B23" s="93" t="s">
        <v>66</v>
      </c>
      <c r="C23" s="93">
        <v>62008652</v>
      </c>
      <c r="D23" s="66"/>
      <c r="E23" s="53"/>
      <c r="F23" s="53"/>
      <c r="G23" s="53"/>
      <c r="H23" s="53"/>
      <c r="I23" s="77">
        <v>0</v>
      </c>
      <c r="J23" s="138">
        <v>8052.9550900000004</v>
      </c>
      <c r="K23" s="114">
        <v>1.34E-4</v>
      </c>
      <c r="L23" s="85"/>
      <c r="M23" s="85"/>
    </row>
    <row r="24" spans="2:13" ht="15">
      <c r="B24" s="93" t="s">
        <v>55</v>
      </c>
      <c r="C24" s="93">
        <v>62009980</v>
      </c>
      <c r="D24" s="66"/>
      <c r="E24" s="53"/>
      <c r="F24" s="53"/>
      <c r="G24" s="53"/>
      <c r="H24" s="53"/>
      <c r="I24" s="77">
        <v>0</v>
      </c>
      <c r="J24" s="138">
        <v>1.0200000000000001E-3</v>
      </c>
      <c r="K24" s="114">
        <v>0</v>
      </c>
      <c r="L24" s="85"/>
      <c r="M24" s="85"/>
    </row>
    <row r="25" spans="2:13" ht="15">
      <c r="B25" s="93" t="s">
        <v>64</v>
      </c>
      <c r="C25" s="93">
        <v>62004471</v>
      </c>
      <c r="D25" s="66"/>
      <c r="E25" s="53"/>
      <c r="F25" s="53"/>
      <c r="G25" s="53"/>
      <c r="H25" s="53"/>
      <c r="I25" s="77">
        <v>0</v>
      </c>
      <c r="J25" s="138">
        <v>3991.4157100000002</v>
      </c>
      <c r="K25" s="114">
        <v>6.6000000000000005E-5</v>
      </c>
      <c r="L25" s="85"/>
      <c r="M25" s="85"/>
    </row>
    <row r="26" spans="2:13" ht="15">
      <c r="B26" s="93" t="s">
        <v>67</v>
      </c>
      <c r="C26" s="93">
        <v>61001905</v>
      </c>
      <c r="D26" s="66"/>
      <c r="E26" s="53"/>
      <c r="F26" s="53"/>
      <c r="G26" s="53"/>
      <c r="H26" s="53"/>
      <c r="I26" s="77"/>
      <c r="J26" s="138">
        <v>1.8000000000000001E-4</v>
      </c>
      <c r="K26" s="114">
        <v>0</v>
      </c>
      <c r="L26" s="85"/>
      <c r="M26" s="85"/>
    </row>
    <row r="27" spans="2:13" ht="15">
      <c r="B27" s="93" t="s">
        <v>68</v>
      </c>
      <c r="C27" s="93">
        <v>60418993</v>
      </c>
      <c r="D27" s="66"/>
      <c r="E27" s="53"/>
      <c r="F27" s="53"/>
      <c r="G27" s="53"/>
      <c r="H27" s="53"/>
      <c r="I27" s="77"/>
      <c r="J27" s="138">
        <v>42426.524530000002</v>
      </c>
      <c r="K27" s="114">
        <v>7.0699999999999995E-4</v>
      </c>
      <c r="L27" s="85"/>
      <c r="M27" s="85"/>
    </row>
    <row r="28" spans="2:13" ht="15">
      <c r="B28" s="128" t="s">
        <v>69</v>
      </c>
      <c r="C28" s="93">
        <v>62009282</v>
      </c>
      <c r="D28" s="66"/>
      <c r="E28" s="53"/>
      <c r="F28" s="53"/>
      <c r="G28" s="53"/>
      <c r="H28" s="53"/>
      <c r="I28" s="77"/>
      <c r="J28" s="138">
        <v>116536.29472999999</v>
      </c>
      <c r="K28" s="114">
        <v>1.9419999999999999E-3</v>
      </c>
      <c r="L28" s="85"/>
      <c r="M28" s="85"/>
    </row>
    <row r="29" spans="2:13" ht="15">
      <c r="B29" s="128" t="s">
        <v>70</v>
      </c>
      <c r="C29" s="93">
        <v>62009998</v>
      </c>
      <c r="D29" s="66"/>
      <c r="E29" s="53"/>
      <c r="F29" s="53"/>
      <c r="G29" s="53"/>
      <c r="H29" s="53"/>
      <c r="I29" s="77"/>
      <c r="J29" s="138">
        <v>75505.083029999994</v>
      </c>
      <c r="K29" s="114">
        <v>1.258E-3</v>
      </c>
      <c r="L29" s="85"/>
      <c r="M29" s="85"/>
    </row>
    <row r="30" spans="2:13" ht="15">
      <c r="B30" s="128" t="s">
        <v>71</v>
      </c>
      <c r="C30" s="93">
        <v>60418985</v>
      </c>
      <c r="D30" s="66"/>
      <c r="E30" s="53"/>
      <c r="F30" s="53"/>
      <c r="G30" s="53"/>
      <c r="H30" s="53"/>
      <c r="I30" s="77"/>
      <c r="J30" s="138">
        <v>26059.601790000001</v>
      </c>
      <c r="K30" s="114">
        <v>4.3399999999999998E-4</v>
      </c>
      <c r="L30" s="85"/>
      <c r="M30" s="85"/>
    </row>
    <row r="31" spans="2:13" s="85" customFormat="1" ht="15">
      <c r="B31" s="93" t="s">
        <v>72</v>
      </c>
      <c r="C31" s="93">
        <v>62009999</v>
      </c>
      <c r="D31" s="66"/>
      <c r="E31" s="53"/>
      <c r="F31" s="53"/>
      <c r="G31" s="53"/>
      <c r="H31" s="53"/>
      <c r="I31" s="77"/>
      <c r="J31" s="138">
        <v>24696.042799999999</v>
      </c>
      <c r="K31" s="114">
        <v>4.1100000000000002E-4</v>
      </c>
    </row>
    <row r="32" spans="2:13" s="85" customFormat="1" ht="15">
      <c r="B32" s="93" t="s">
        <v>73</v>
      </c>
      <c r="C32" s="93">
        <v>60418898</v>
      </c>
      <c r="D32" s="66"/>
      <c r="E32" s="53"/>
      <c r="F32" s="53"/>
      <c r="G32" s="53"/>
      <c r="H32" s="53"/>
      <c r="I32" s="77"/>
      <c r="J32" s="138">
        <v>21052.14559</v>
      </c>
      <c r="K32" s="114">
        <v>3.5E-4</v>
      </c>
    </row>
    <row r="33" spans="2:11" s="85" customFormat="1" ht="15">
      <c r="B33" s="93" t="s">
        <v>69</v>
      </c>
      <c r="C33" s="93">
        <v>62009290</v>
      </c>
      <c r="D33" s="66"/>
      <c r="E33" s="53"/>
      <c r="F33" s="53"/>
      <c r="G33" s="53"/>
      <c r="H33" s="53"/>
      <c r="I33" s="77"/>
      <c r="J33" s="138">
        <v>1.0200000000000001E-3</v>
      </c>
      <c r="K33" s="114">
        <v>0</v>
      </c>
    </row>
    <row r="34" spans="2:11" s="85" customFormat="1" ht="15">
      <c r="B34" s="93" t="s">
        <v>74</v>
      </c>
      <c r="C34" s="93">
        <v>60409380</v>
      </c>
      <c r="D34" s="66"/>
      <c r="E34" s="53"/>
      <c r="F34" s="53"/>
      <c r="G34" s="53"/>
      <c r="H34" s="53"/>
      <c r="I34" s="77"/>
      <c r="J34" s="138">
        <v>1.6000000000000001E-4</v>
      </c>
      <c r="K34" s="114">
        <v>0</v>
      </c>
    </row>
    <row r="35" spans="2:11" s="85" customFormat="1" ht="15">
      <c r="B35" s="93" t="s">
        <v>78</v>
      </c>
      <c r="C35" s="93">
        <v>62008610</v>
      </c>
      <c r="D35" s="66"/>
      <c r="E35" s="53"/>
      <c r="F35" s="53"/>
      <c r="G35" s="53"/>
      <c r="H35" s="53"/>
      <c r="I35" s="77"/>
      <c r="J35" s="138"/>
      <c r="K35" s="114"/>
    </row>
    <row r="36" spans="2:11" s="85" customFormat="1" ht="15">
      <c r="B36" s="93" t="s">
        <v>67</v>
      </c>
      <c r="C36" s="93">
        <v>61001889</v>
      </c>
      <c r="D36" s="66"/>
      <c r="E36" s="53"/>
      <c r="F36" s="53"/>
      <c r="G36" s="53"/>
      <c r="H36" s="53"/>
      <c r="I36" s="77"/>
      <c r="J36" s="138">
        <v>6.0000000000000002E-5</v>
      </c>
      <c r="K36" s="114">
        <v>0</v>
      </c>
    </row>
    <row r="37" spans="2:11" s="85" customFormat="1" ht="15">
      <c r="B37" s="95" t="s">
        <v>75</v>
      </c>
      <c r="C37" s="93">
        <v>62009285</v>
      </c>
      <c r="D37" s="66"/>
      <c r="E37" s="53"/>
      <c r="F37" s="53"/>
      <c r="G37" s="53"/>
      <c r="H37" s="53"/>
      <c r="I37" s="77"/>
      <c r="J37" s="138">
        <v>41463.802060000002</v>
      </c>
      <c r="K37" s="114">
        <v>6.9099999999999999E-4</v>
      </c>
    </row>
    <row r="38" spans="2:11" s="85" customFormat="1" ht="15">
      <c r="B38" s="81" t="s">
        <v>53</v>
      </c>
      <c r="C38" s="66"/>
      <c r="D38" s="66"/>
      <c r="E38" s="66"/>
      <c r="F38" s="66"/>
      <c r="G38" s="66"/>
      <c r="H38" s="66"/>
      <c r="I38" s="74"/>
      <c r="J38" s="137">
        <f>SUM(J12:J37)</f>
        <v>531290.34439999994</v>
      </c>
      <c r="K38" s="114">
        <f>SUM(K12:K37)</f>
        <v>8.7300000000000016E-3</v>
      </c>
    </row>
    <row r="39" spans="2:11" s="85" customFormat="1" ht="15">
      <c r="B39" s="115"/>
      <c r="C39" s="115"/>
      <c r="D39" s="116"/>
      <c r="E39" s="115"/>
      <c r="F39" s="115"/>
      <c r="G39" s="115"/>
      <c r="H39" s="115"/>
      <c r="I39" s="117"/>
      <c r="J39" s="139">
        <f>'נספח 1'!C41</f>
        <v>0</v>
      </c>
      <c r="K39" s="74">
        <f>'נספח 1'!D41</f>
        <v>0</v>
      </c>
    </row>
    <row r="40" spans="2:11" ht="18">
      <c r="B40" s="115"/>
      <c r="C40" s="115"/>
      <c r="D40" s="115"/>
      <c r="E40" s="115"/>
      <c r="F40" s="115"/>
      <c r="G40" s="115"/>
      <c r="H40" s="115"/>
      <c r="I40" s="119"/>
      <c r="J40" s="139">
        <f>'נספח 1'!C42</f>
        <v>0</v>
      </c>
      <c r="K40" s="118">
        <f>'נספח 1'!D42</f>
        <v>0</v>
      </c>
    </row>
    <row r="41" spans="2:11" ht="18">
      <c r="B41" s="115"/>
      <c r="C41" s="115"/>
      <c r="D41" s="115"/>
      <c r="E41" s="115"/>
      <c r="F41" s="115"/>
      <c r="G41" s="115"/>
      <c r="H41" s="115"/>
      <c r="I41" s="119"/>
      <c r="J41" s="140"/>
      <c r="K41" s="120"/>
    </row>
    <row r="42" spans="2:11" ht="18">
      <c r="I42" s="64"/>
      <c r="J42" s="141"/>
      <c r="K42" s="64"/>
    </row>
    <row r="43" spans="2:11" ht="18">
      <c r="I43" s="64"/>
      <c r="J43" s="141"/>
      <c r="K43" s="64"/>
    </row>
    <row r="44" spans="2:11" ht="18">
      <c r="I44" s="64"/>
      <c r="J44" s="141"/>
      <c r="K44" s="64"/>
    </row>
    <row r="45" spans="2:11" ht="18">
      <c r="I45" s="64"/>
      <c r="J45" s="141"/>
      <c r="K45" s="64"/>
    </row>
    <row r="46" spans="2:11" ht="18">
      <c r="I46" s="64"/>
      <c r="J46" s="141"/>
      <c r="K46" s="64"/>
    </row>
    <row r="47" spans="2:11" ht="18">
      <c r="I47" s="64"/>
      <c r="J47" s="141"/>
      <c r="K47" s="64"/>
    </row>
    <row r="48" spans="2:11" ht="18">
      <c r="I48" s="64"/>
      <c r="J48" s="141"/>
      <c r="K48" s="64"/>
    </row>
    <row r="49" spans="9:11" ht="18">
      <c r="I49" s="64"/>
      <c r="J49" s="141"/>
      <c r="K49" s="64"/>
    </row>
    <row r="50" spans="9:11" ht="18">
      <c r="I50" s="64"/>
      <c r="J50" s="141"/>
      <c r="K50" s="64"/>
    </row>
    <row r="51" spans="9:11" ht="18">
      <c r="I51" s="64"/>
      <c r="J51" s="141"/>
      <c r="K51" s="64"/>
    </row>
    <row r="52" spans="9:11" ht="18">
      <c r="I52" s="64"/>
      <c r="J52" s="141"/>
      <c r="K52" s="64"/>
    </row>
    <row r="53" spans="9:11" ht="18">
      <c r="I53" s="64"/>
      <c r="J53" s="141"/>
      <c r="K53" s="64"/>
    </row>
    <row r="54" spans="9:11" ht="18">
      <c r="I54" s="64"/>
      <c r="J54" s="141"/>
      <c r="K54" s="64"/>
    </row>
    <row r="55" spans="9:11" ht="18">
      <c r="I55" s="64"/>
      <c r="J55" s="141"/>
      <c r="K55" s="64"/>
    </row>
    <row r="56" spans="9:11" ht="18">
      <c r="I56" s="64"/>
      <c r="J56" s="141"/>
      <c r="K56" s="64"/>
    </row>
    <row r="57" spans="9:11" ht="18">
      <c r="I57" s="64"/>
      <c r="J57" s="141"/>
      <c r="K57" s="64"/>
    </row>
    <row r="58" spans="9:11" ht="18">
      <c r="I58" s="64"/>
      <c r="J58" s="141"/>
      <c r="K58" s="64"/>
    </row>
    <row r="59" spans="9:11" ht="18">
      <c r="I59" s="64"/>
      <c r="J59" s="142"/>
      <c r="K59" s="64"/>
    </row>
    <row r="60" spans="9:11" ht="18">
      <c r="I60" s="64"/>
      <c r="J60" s="143"/>
      <c r="K60" s="64"/>
    </row>
    <row r="61" spans="9:11" ht="18">
      <c r="I61" s="64"/>
      <c r="J61" s="143"/>
      <c r="K61" s="64"/>
    </row>
    <row r="62" spans="9:11" ht="18">
      <c r="I62" s="64"/>
      <c r="J62" s="143"/>
      <c r="K62" s="64"/>
    </row>
    <row r="63" spans="9:11" ht="18">
      <c r="I63" s="64"/>
      <c r="J63" s="143"/>
      <c r="K63" s="64"/>
    </row>
    <row r="64" spans="9:11" ht="18">
      <c r="I64" s="64"/>
      <c r="J64" s="143"/>
      <c r="K64" s="64"/>
    </row>
    <row r="65" spans="9:11" ht="18">
      <c r="I65" s="64"/>
      <c r="J65" s="143"/>
      <c r="K65" s="64"/>
    </row>
    <row r="66" spans="9:11" ht="18">
      <c r="I66" s="64"/>
      <c r="J66" s="143"/>
      <c r="K66" s="64"/>
    </row>
    <row r="67" spans="9:11" ht="18">
      <c r="I67" s="64"/>
      <c r="J67" s="143"/>
      <c r="K67" s="64"/>
    </row>
    <row r="68" spans="9:11" ht="18">
      <c r="I68" s="64"/>
      <c r="J68" s="143"/>
      <c r="K68" s="64"/>
    </row>
    <row r="69" spans="9:11" ht="18">
      <c r="I69" s="64"/>
      <c r="J69" s="143"/>
      <c r="K69" s="64"/>
    </row>
    <row r="70" spans="9:11" ht="18">
      <c r="I70" s="64"/>
      <c r="K70" s="64"/>
    </row>
    <row r="71" spans="9:11" ht="18">
      <c r="I71" s="64"/>
      <c r="K71" s="64"/>
    </row>
    <row r="72" spans="9:11" ht="18">
      <c r="I72" s="64"/>
      <c r="K72" s="64"/>
    </row>
    <row r="73" spans="9:11" ht="18">
      <c r="I73" s="64"/>
      <c r="K73" s="64"/>
    </row>
    <row r="74" spans="9:11" ht="18">
      <c r="I74" s="64"/>
      <c r="K74" s="64"/>
    </row>
    <row r="75" spans="9:11" ht="18">
      <c r="I75" s="64"/>
      <c r="K75" s="64"/>
    </row>
    <row r="76" spans="9:11" ht="18">
      <c r="I76" s="64"/>
      <c r="K76" s="64"/>
    </row>
    <row r="77" spans="9:11" ht="18">
      <c r="I77" s="64"/>
      <c r="K77" s="64"/>
    </row>
    <row r="78" spans="9:11" ht="18">
      <c r="I78" s="64"/>
      <c r="K78" s="64"/>
    </row>
    <row r="79" spans="9:11" ht="18">
      <c r="I79" s="64"/>
      <c r="K79" s="64"/>
    </row>
    <row r="80" spans="9:11" ht="18">
      <c r="I80" s="64"/>
      <c r="K80" s="64"/>
    </row>
    <row r="81" spans="9:11" ht="18">
      <c r="I81" s="64"/>
      <c r="K81" s="64"/>
    </row>
    <row r="82" spans="9:11" ht="18">
      <c r="I82" s="64"/>
      <c r="K82" s="64"/>
    </row>
    <row r="83" spans="9:11" ht="18">
      <c r="I83" s="64"/>
      <c r="K83" s="64"/>
    </row>
    <row r="84" spans="9:11" ht="18">
      <c r="I84" s="64"/>
      <c r="K84" s="64"/>
    </row>
    <row r="85" spans="9:11" ht="18">
      <c r="I85" s="64"/>
      <c r="K85" s="64"/>
    </row>
    <row r="86" spans="9:11" ht="18">
      <c r="I86" s="64"/>
      <c r="K86" s="64"/>
    </row>
    <row r="87" spans="9:11" ht="18">
      <c r="I87" s="64"/>
      <c r="K87" s="64"/>
    </row>
    <row r="88" spans="9:11" ht="18">
      <c r="I88" s="64"/>
      <c r="K88" s="64"/>
    </row>
    <row r="89" spans="9:11" ht="18">
      <c r="I89" s="64"/>
      <c r="K89" s="64"/>
    </row>
    <row r="90" spans="9:11" ht="18">
      <c r="I90" s="64"/>
      <c r="K90" s="64"/>
    </row>
    <row r="91" spans="9:11" ht="18">
      <c r="I91" s="64"/>
      <c r="K91" s="64"/>
    </row>
    <row r="92" spans="9:11" ht="18">
      <c r="I92" s="64"/>
      <c r="K92" s="64"/>
    </row>
    <row r="93" spans="9:11" ht="18">
      <c r="I93" s="64"/>
      <c r="K93" s="64"/>
    </row>
    <row r="94" spans="9:11" ht="18">
      <c r="I94" s="64"/>
      <c r="K94" s="64"/>
    </row>
    <row r="95" spans="9:11" ht="18">
      <c r="I95" s="64"/>
      <c r="K95" s="64"/>
    </row>
    <row r="96" spans="9:11" ht="18">
      <c r="I96" s="64"/>
      <c r="K96" s="64"/>
    </row>
    <row r="97" spans="9:11" ht="18">
      <c r="I97" s="64"/>
      <c r="K97" s="64"/>
    </row>
    <row r="98" spans="9:11" ht="18">
      <c r="I98" s="64"/>
      <c r="K98" s="64"/>
    </row>
    <row r="99" spans="9:11" ht="18">
      <c r="I99" s="64"/>
      <c r="K99" s="64"/>
    </row>
    <row r="100" spans="9:11" ht="18">
      <c r="I100" s="64"/>
      <c r="K100" s="64"/>
    </row>
    <row r="101" spans="9:11" ht="18">
      <c r="K101" s="64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4"/>
  <sheetViews>
    <sheetView showGridLines="0" showZeros="0" rightToLeft="1" workbookViewId="0">
      <selection activeCell="B3" sqref="B3"/>
    </sheetView>
  </sheetViews>
  <sheetFormatPr defaultRowHeight="14.25"/>
  <cols>
    <col min="1" max="1" width="22" customWidth="1"/>
    <col min="2" max="2" width="28.75" bestFit="1" customWidth="1"/>
    <col min="3" max="3" width="6.875" bestFit="1" customWidth="1"/>
    <col min="4" max="5" width="8.75" bestFit="1" customWidth="1"/>
  </cols>
  <sheetData>
    <row r="2" spans="2:9" ht="15">
      <c r="B2" s="2" t="s">
        <v>29</v>
      </c>
      <c r="C2" s="46"/>
      <c r="D2" s="3"/>
      <c r="E2" s="3"/>
    </row>
    <row r="3" spans="2:9" ht="15">
      <c r="B3" s="2" t="s">
        <v>58</v>
      </c>
      <c r="C3" s="46"/>
      <c r="D3" s="3"/>
      <c r="E3" s="3"/>
      <c r="F3" s="47"/>
      <c r="G3" s="47"/>
      <c r="H3" s="47"/>
      <c r="I3" s="47"/>
    </row>
    <row r="4" spans="2:9" ht="15">
      <c r="B4" s="4" t="str">
        <f>'נספח 1'!B6</f>
        <v>קרן מקפת מרכז לפנסיה ותגמולים אגודה שיתופית בע"מ (בניהול מיוחד)</v>
      </c>
      <c r="C4" s="46"/>
      <c r="D4" s="3"/>
      <c r="E4" s="3"/>
      <c r="F4" s="47"/>
      <c r="G4" s="47"/>
      <c r="H4" s="47"/>
      <c r="I4" s="47"/>
    </row>
    <row r="5" spans="2:9" ht="15">
      <c r="B5" s="4" t="str">
        <f>'נספח 1'!B7</f>
        <v>מספר אישור: 313</v>
      </c>
      <c r="C5" s="46"/>
      <c r="D5" s="3"/>
      <c r="E5" s="3"/>
      <c r="F5" s="47"/>
      <c r="G5" s="47"/>
      <c r="H5" s="47"/>
      <c r="I5" s="47"/>
    </row>
    <row r="6" spans="2:9" ht="15">
      <c r="B6" s="48"/>
      <c r="C6" s="46"/>
      <c r="D6" s="3"/>
      <c r="E6" s="3"/>
      <c r="F6" s="47"/>
      <c r="G6" s="47"/>
      <c r="H6" s="47"/>
      <c r="I6" s="47"/>
    </row>
    <row r="7" spans="2:9" ht="51">
      <c r="B7" s="49" t="s">
        <v>30</v>
      </c>
      <c r="C7" s="49" t="s">
        <v>18</v>
      </c>
      <c r="D7" s="49" t="s">
        <v>31</v>
      </c>
      <c r="E7" s="49" t="s">
        <v>32</v>
      </c>
    </row>
    <row r="8" spans="2:9" ht="15">
      <c r="B8" s="43"/>
      <c r="C8" s="39"/>
      <c r="D8" s="40"/>
      <c r="E8" s="40"/>
    </row>
    <row r="9" spans="2:9" ht="15">
      <c r="B9" s="38"/>
      <c r="C9" s="39"/>
      <c r="D9" s="40"/>
      <c r="E9" s="40"/>
    </row>
    <row r="10" spans="2:9" ht="15">
      <c r="B10" s="41"/>
      <c r="C10" s="39"/>
      <c r="D10" s="40"/>
      <c r="E10" s="40"/>
    </row>
    <row r="11" spans="2:9">
      <c r="B11" s="42"/>
      <c r="C11" s="26"/>
      <c r="D11" s="27"/>
      <c r="E11" s="27"/>
    </row>
    <row r="12" spans="2:9" ht="15">
      <c r="B12" s="43"/>
      <c r="C12" s="39"/>
      <c r="D12" s="44"/>
      <c r="E12" s="44"/>
    </row>
    <row r="13" spans="2:9">
      <c r="B13" s="26"/>
      <c r="C13" s="50"/>
      <c r="D13" s="40"/>
      <c r="E13" s="40"/>
    </row>
    <row r="14" spans="2:9" ht="15">
      <c r="B14" s="28" t="s">
        <v>16</v>
      </c>
      <c r="C14" s="45"/>
      <c r="D14" s="29"/>
      <c r="E14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7"/>
  <sheetViews>
    <sheetView showGridLines="0" showZeros="0" rightToLeft="1" workbookViewId="0">
      <selection activeCell="B7" sqref="B7:I8"/>
    </sheetView>
  </sheetViews>
  <sheetFormatPr defaultRowHeight="14.25"/>
  <cols>
    <col min="1" max="1" width="5.625" bestFit="1" customWidth="1"/>
    <col min="2" max="2" width="48.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0.875" bestFit="1" customWidth="1"/>
    <col min="10" max="10" width="11.125" bestFit="1" customWidth="1"/>
  </cols>
  <sheetData>
    <row r="2" spans="1:10" ht="15">
      <c r="A2" s="1"/>
      <c r="B2" s="4" t="s">
        <v>59</v>
      </c>
      <c r="C2" s="31"/>
      <c r="D2" s="31"/>
      <c r="E2" s="51"/>
      <c r="F2" s="31"/>
      <c r="G2" s="32"/>
      <c r="H2" s="31"/>
      <c r="I2" s="46"/>
    </row>
    <row r="3" spans="1:10" ht="15">
      <c r="B3" s="4" t="str">
        <f>'נספח 1'!B6</f>
        <v>קרן מקפת מרכז לפנסיה ותגמולים אגודה שיתופית בע"מ (בניהול מיוחד)</v>
      </c>
      <c r="C3" s="31"/>
      <c r="D3" s="31"/>
      <c r="E3" s="51"/>
      <c r="F3" s="31"/>
      <c r="G3" s="32"/>
      <c r="H3" s="31"/>
      <c r="I3" s="46"/>
    </row>
    <row r="4" spans="1:10" ht="15">
      <c r="B4" s="4" t="str">
        <f>'נספח 1'!B7</f>
        <v>מספר אישור: 313</v>
      </c>
      <c r="C4" s="31"/>
      <c r="D4" s="31"/>
      <c r="E4" s="51"/>
      <c r="F4" s="31"/>
      <c r="G4" s="32"/>
      <c r="H4" s="31"/>
      <c r="I4" s="46"/>
    </row>
    <row r="5" spans="1:10" ht="51">
      <c r="B5" s="49"/>
      <c r="C5" s="49" t="s">
        <v>33</v>
      </c>
      <c r="D5" s="52" t="s">
        <v>34</v>
      </c>
      <c r="E5" s="52" t="s">
        <v>35</v>
      </c>
      <c r="F5" s="52" t="s">
        <v>36</v>
      </c>
      <c r="G5" s="52" t="s">
        <v>37</v>
      </c>
      <c r="H5" s="52" t="s">
        <v>38</v>
      </c>
      <c r="I5" s="52" t="s">
        <v>39</v>
      </c>
    </row>
    <row r="6" spans="1:10">
      <c r="B6" s="53"/>
      <c r="C6" s="53"/>
      <c r="D6" s="49"/>
      <c r="E6" s="49"/>
      <c r="F6" s="49"/>
      <c r="G6" s="49" t="s">
        <v>5</v>
      </c>
      <c r="H6" s="49" t="s">
        <v>5</v>
      </c>
      <c r="I6" s="49" t="s">
        <v>40</v>
      </c>
      <c r="J6" s="85"/>
    </row>
    <row r="7" spans="1:10" ht="42" customHeight="1">
      <c r="B7" s="130" t="s">
        <v>65</v>
      </c>
      <c r="C7" s="121">
        <v>62021412</v>
      </c>
      <c r="D7" s="89">
        <v>45784</v>
      </c>
      <c r="E7" s="90"/>
      <c r="F7" s="90"/>
      <c r="G7" s="90"/>
      <c r="H7" s="91"/>
      <c r="I7" s="92">
        <v>7176</v>
      </c>
      <c r="J7" s="85"/>
    </row>
    <row r="8" spans="1:10">
      <c r="B8" s="94" t="s">
        <v>78</v>
      </c>
      <c r="C8" s="131">
        <v>62008610</v>
      </c>
      <c r="D8" s="96">
        <v>45555</v>
      </c>
      <c r="E8" s="95"/>
      <c r="F8" s="95"/>
      <c r="G8" s="95"/>
      <c r="H8" s="97"/>
      <c r="I8" s="92">
        <v>-43666</v>
      </c>
      <c r="J8" s="85"/>
    </row>
    <row r="9" spans="1:10">
      <c r="B9" s="94"/>
      <c r="C9" s="95"/>
      <c r="D9" s="96"/>
      <c r="E9" s="95"/>
      <c r="F9" s="95"/>
      <c r="G9" s="95"/>
      <c r="H9" s="97"/>
      <c r="I9" s="92"/>
      <c r="J9" s="85"/>
    </row>
    <row r="10" spans="1:10">
      <c r="B10" s="94"/>
      <c r="C10" s="95"/>
      <c r="D10" s="96"/>
      <c r="E10" s="95"/>
      <c r="F10" s="95"/>
      <c r="G10" s="95"/>
      <c r="H10" s="97"/>
      <c r="I10" s="92"/>
    </row>
    <row r="11" spans="1:10">
      <c r="B11" s="94"/>
      <c r="C11" s="95"/>
      <c r="D11" s="96"/>
      <c r="E11" s="95"/>
      <c r="F11" s="95"/>
      <c r="G11" s="95"/>
      <c r="H11" s="97"/>
      <c r="I11" s="92"/>
    </row>
    <row r="12" spans="1:10">
      <c r="B12" s="98"/>
      <c r="C12" s="93"/>
      <c r="D12" s="99"/>
      <c r="E12" s="93"/>
      <c r="F12" s="93"/>
      <c r="G12" s="93"/>
      <c r="H12" s="100"/>
      <c r="I12" s="101"/>
    </row>
    <row r="13" spans="1:10">
      <c r="B13" s="98"/>
      <c r="C13" s="93"/>
      <c r="D13" s="99"/>
      <c r="E13" s="93"/>
      <c r="F13" s="93"/>
      <c r="G13" s="93"/>
      <c r="H13" s="100"/>
      <c r="I13" s="101"/>
    </row>
    <row r="14" spans="1:10" ht="15">
      <c r="B14" s="102"/>
      <c r="C14" s="81"/>
      <c r="D14" s="81"/>
      <c r="E14" s="81"/>
      <c r="F14" s="81"/>
      <c r="G14" s="81"/>
      <c r="H14" s="103"/>
      <c r="I14" s="104"/>
    </row>
    <row r="15" spans="1:10">
      <c r="B15" s="93"/>
      <c r="C15" s="105"/>
      <c r="D15" s="105"/>
      <c r="E15" s="105"/>
      <c r="F15" s="105"/>
      <c r="G15" s="105"/>
      <c r="H15" s="106"/>
      <c r="I15" s="106"/>
    </row>
    <row r="16" spans="1:10">
      <c r="B16" s="93"/>
      <c r="C16" s="105"/>
      <c r="D16" s="105"/>
      <c r="E16" s="105"/>
      <c r="F16" s="105"/>
      <c r="G16" s="105"/>
      <c r="H16" s="106"/>
      <c r="I16" s="106"/>
    </row>
    <row r="17" spans="2:9" ht="15">
      <c r="B17" s="102" t="s">
        <v>16</v>
      </c>
      <c r="C17" s="81"/>
      <c r="D17" s="81"/>
      <c r="E17" s="81"/>
      <c r="F17" s="81"/>
      <c r="G17" s="81"/>
      <c r="H17" s="103">
        <v>2.0331026961112801</v>
      </c>
      <c r="I17" s="104">
        <f>SUM(I7:I16)</f>
        <v>-36490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2"/>
  <sheetViews>
    <sheetView showGridLines="0" showZeros="0" rightToLeft="1" workbookViewId="0">
      <selection activeCell="B5" sqref="B5"/>
    </sheetView>
  </sheetViews>
  <sheetFormatPr defaultRowHeight="14.25"/>
  <cols>
    <col min="1" max="1" width="5.625" bestFit="1" customWidth="1"/>
    <col min="2" max="2" width="53.875" customWidth="1"/>
    <col min="3" max="3" width="9.375" customWidth="1"/>
    <col min="4" max="4" width="11.375" customWidth="1"/>
    <col min="5" max="5" width="11" customWidth="1"/>
    <col min="6" max="6" width="12.625" customWidth="1"/>
    <col min="7" max="7" width="11.25" customWidth="1"/>
    <col min="8" max="8" width="11.875" customWidth="1"/>
  </cols>
  <sheetData>
    <row r="5" spans="2:13" ht="15">
      <c r="B5" s="2" t="s">
        <v>60</v>
      </c>
      <c r="C5" s="46"/>
      <c r="D5" s="46"/>
      <c r="E5" s="46"/>
      <c r="F5" s="46"/>
      <c r="G5" s="46"/>
      <c r="H5" s="46"/>
    </row>
    <row r="6" spans="2:13" ht="15">
      <c r="B6" s="4" t="str">
        <f>'נספח 1'!B6</f>
        <v>קרן מקפת מרכז לפנסיה ותגמולים אגודה שיתופית בע"מ (בניהול מיוחד)</v>
      </c>
      <c r="C6" s="46"/>
      <c r="D6" s="46"/>
      <c r="E6" s="46"/>
      <c r="F6" s="46"/>
      <c r="G6" s="46"/>
      <c r="H6" s="46"/>
    </row>
    <row r="7" spans="2:13" ht="15">
      <c r="B7" s="4" t="str">
        <f>'נספח 1'!B7</f>
        <v>מספר אישור: 313</v>
      </c>
      <c r="C7" s="46"/>
      <c r="D7" s="46"/>
      <c r="E7" s="46"/>
      <c r="F7" s="46"/>
      <c r="G7" s="46"/>
      <c r="H7" s="46"/>
    </row>
    <row r="10" spans="2:13" ht="60">
      <c r="B10" s="54"/>
      <c r="C10" s="54" t="s">
        <v>34</v>
      </c>
      <c r="D10" s="55" t="s">
        <v>18</v>
      </c>
      <c r="E10" s="55" t="s">
        <v>24</v>
      </c>
      <c r="F10" s="55" t="s">
        <v>41</v>
      </c>
      <c r="G10" s="55" t="s">
        <v>42</v>
      </c>
      <c r="H10" s="55" t="s">
        <v>43</v>
      </c>
      <c r="I10" s="56"/>
      <c r="J10" s="56"/>
      <c r="K10" s="56"/>
      <c r="L10" s="56"/>
      <c r="M10" s="56"/>
    </row>
    <row r="11" spans="2:13" ht="15">
      <c r="B11" s="54"/>
      <c r="C11" s="54"/>
      <c r="D11" s="54"/>
      <c r="E11" s="54" t="s">
        <v>5</v>
      </c>
      <c r="F11" s="54" t="s">
        <v>4</v>
      </c>
      <c r="G11" s="54" t="s">
        <v>4</v>
      </c>
      <c r="H11" s="54" t="s">
        <v>4</v>
      </c>
      <c r="I11" s="56"/>
      <c r="J11" s="56"/>
      <c r="K11" s="56"/>
      <c r="L11" s="56"/>
      <c r="M11" s="56"/>
    </row>
    <row r="12" spans="2:13" ht="15.75">
      <c r="B12" s="57" t="s">
        <v>44</v>
      </c>
      <c r="C12" s="58"/>
      <c r="D12" s="58"/>
      <c r="E12" s="58"/>
      <c r="F12" s="58"/>
      <c r="G12" s="58"/>
      <c r="H12" s="59"/>
      <c r="I12" s="60"/>
      <c r="J12" s="60"/>
      <c r="K12" s="60"/>
      <c r="L12" s="60"/>
      <c r="M12" s="6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2"/>
  <sheetViews>
    <sheetView showGridLines="0" showZeros="0" rightToLeft="1" workbookViewId="0">
      <selection activeCell="C3" sqref="C3"/>
    </sheetView>
  </sheetViews>
  <sheetFormatPr defaultRowHeight="14.25"/>
  <cols>
    <col min="1" max="1" width="9.875" customWidth="1"/>
    <col min="2" max="2" width="24.125" customWidth="1"/>
    <col min="3" max="3" width="24.25" customWidth="1"/>
    <col min="4" max="4" width="12.75" customWidth="1"/>
    <col min="5" max="5" width="12.5" customWidth="1"/>
    <col min="6" max="6" width="14.25" customWidth="1"/>
  </cols>
  <sheetData>
    <row r="6" spans="2:8" ht="15">
      <c r="B6" s="2" t="s">
        <v>61</v>
      </c>
      <c r="C6" s="46"/>
      <c r="D6" s="46"/>
      <c r="E6" s="46"/>
      <c r="F6" s="46"/>
    </row>
    <row r="7" spans="2:8" ht="15">
      <c r="B7" s="4" t="str">
        <f>'נספח 1'!B6</f>
        <v>קרן מקפת מרכז לפנסיה ותגמולים אגודה שיתופית בע"מ (בניהול מיוחד)</v>
      </c>
      <c r="C7" s="46"/>
      <c r="D7" s="46"/>
      <c r="E7" s="46"/>
      <c r="F7" s="46"/>
    </row>
    <row r="8" spans="2:8" ht="15">
      <c r="B8" s="4" t="str">
        <f>'נספח 1'!B7</f>
        <v>מספר אישור: 313</v>
      </c>
      <c r="C8" s="46"/>
      <c r="D8" s="46"/>
      <c r="E8" s="46"/>
      <c r="F8" s="46"/>
      <c r="G8" s="46"/>
      <c r="H8" s="46"/>
    </row>
    <row r="10" spans="2:8" ht="60">
      <c r="B10" s="54"/>
      <c r="C10" s="54" t="s">
        <v>45</v>
      </c>
      <c r="D10" s="55" t="s">
        <v>18</v>
      </c>
      <c r="E10" s="55" t="s">
        <v>24</v>
      </c>
      <c r="F10" s="55" t="s">
        <v>46</v>
      </c>
      <c r="G10" s="56"/>
    </row>
    <row r="11" spans="2:8" ht="15">
      <c r="B11" s="54"/>
      <c r="C11" s="54"/>
      <c r="D11" s="54"/>
      <c r="E11" s="54" t="s">
        <v>5</v>
      </c>
      <c r="F11" s="54" t="s">
        <v>4</v>
      </c>
      <c r="G11" s="56"/>
    </row>
    <row r="12" spans="2:8" ht="15.75">
      <c r="B12" s="61" t="s">
        <v>47</v>
      </c>
      <c r="C12" s="62"/>
      <c r="D12" s="62"/>
      <c r="E12" s="62"/>
      <c r="F12" s="6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21e3d994-461f-4904-b5d3-a3b49fb448a4"/>
    <ds:schemaRef ds:uri="http://purl.org/dc/elements/1.1/"/>
    <ds:schemaRef ds:uri="http://schemas.openxmlformats.org/package/2006/metadata/core-properties"/>
    <ds:schemaRef ds:uri="0B10FADA-9D34-4C2D-8090-B9DB555D658B"/>
    <ds:schemaRef ds:uri="0b10fada-9d34-4c2d-8090-b9db555d6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cp:lastPrinted>2023-03-28T11:16:23Z</cp:lastPrinted>
  <dcterms:created xsi:type="dcterms:W3CDTF">2017-03-07T07:02:21Z</dcterms:created>
  <dcterms:modified xsi:type="dcterms:W3CDTF">2025-03-26T10:49:07Z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